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4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476" i="1"/>
  <c r="E1476"/>
  <c r="F1476"/>
  <c r="G1478"/>
  <c r="C1478" s="1"/>
  <c r="G1479"/>
  <c r="C1479" s="1"/>
  <c r="G1480"/>
  <c r="C1480" s="1"/>
  <c r="G1481"/>
  <c r="C1481" s="1"/>
  <c r="G1477"/>
  <c r="C1477" s="1"/>
  <c r="C1461"/>
  <c r="C1462"/>
  <c r="C1463"/>
  <c r="D1458"/>
  <c r="G1458"/>
  <c r="E1459"/>
  <c r="C1459" s="1"/>
  <c r="F1459"/>
  <c r="F1458" s="1"/>
  <c r="F1460"/>
  <c r="C1460" s="1"/>
  <c r="C1430"/>
  <c r="C1432"/>
  <c r="D1428"/>
  <c r="E1428"/>
  <c r="G1428"/>
  <c r="F1429"/>
  <c r="F1428" s="1"/>
  <c r="F1430"/>
  <c r="F1431"/>
  <c r="C1431" s="1"/>
  <c r="F1432"/>
  <c r="F1433"/>
  <c r="C1433" s="1"/>
  <c r="E1398"/>
  <c r="D1350"/>
  <c r="G1350"/>
  <c r="E1351"/>
  <c r="F1351"/>
  <c r="F1350" s="1"/>
  <c r="E1352"/>
  <c r="F1352"/>
  <c r="E1353"/>
  <c r="F1353"/>
  <c r="E1354"/>
  <c r="C1354" s="1"/>
  <c r="F1354"/>
  <c r="E1355"/>
  <c r="C1355" s="1"/>
  <c r="F1355"/>
  <c r="C1324"/>
  <c r="C1325"/>
  <c r="D1320"/>
  <c r="G1320"/>
  <c r="E1321"/>
  <c r="E1320" s="1"/>
  <c r="F1321"/>
  <c r="E1322"/>
  <c r="F1322"/>
  <c r="E1323"/>
  <c r="F1323"/>
  <c r="F1320" s="1"/>
  <c r="D1158"/>
  <c r="D1297"/>
  <c r="C1297" s="1"/>
  <c r="E1297"/>
  <c r="E1296" s="1"/>
  <c r="F1297"/>
  <c r="F1296" s="1"/>
  <c r="D1298"/>
  <c r="C1298" s="1"/>
  <c r="E1298"/>
  <c r="F1298"/>
  <c r="D1299"/>
  <c r="C1299" s="1"/>
  <c r="E1299"/>
  <c r="F1299"/>
  <c r="D1300"/>
  <c r="C1300" s="1"/>
  <c r="E1300"/>
  <c r="F1300"/>
  <c r="D1301"/>
  <c r="C1301" s="1"/>
  <c r="E1301"/>
  <c r="F1301"/>
  <c r="G1298"/>
  <c r="G1160" s="1"/>
  <c r="G1299"/>
  <c r="G1161" s="1"/>
  <c r="G1300"/>
  <c r="G1162" s="1"/>
  <c r="G1301"/>
  <c r="G1163" s="1"/>
  <c r="G1297"/>
  <c r="G1159" s="1"/>
  <c r="G1158" s="1"/>
  <c r="D1266"/>
  <c r="F1266"/>
  <c r="G1266"/>
  <c r="E1267"/>
  <c r="C1267" s="1"/>
  <c r="E1268"/>
  <c r="C1268" s="1"/>
  <c r="E1269"/>
  <c r="C1269" s="1"/>
  <c r="E1270"/>
  <c r="C1270" s="1"/>
  <c r="E1271"/>
  <c r="C1271" s="1"/>
  <c r="D1242"/>
  <c r="F1242"/>
  <c r="G1242"/>
  <c r="E1243"/>
  <c r="E1242" s="1"/>
  <c r="C1242" s="1"/>
  <c r="E1244"/>
  <c r="C1244" s="1"/>
  <c r="E1245"/>
  <c r="C1245" s="1"/>
  <c r="E1246"/>
  <c r="C1246" s="1"/>
  <c r="E1247"/>
  <c r="C1247" s="1"/>
  <c r="D1224"/>
  <c r="F1224"/>
  <c r="G1224"/>
  <c r="E1225"/>
  <c r="C1225" s="1"/>
  <c r="E1226"/>
  <c r="C1226" s="1"/>
  <c r="E1227"/>
  <c r="C1227" s="1"/>
  <c r="E1228"/>
  <c r="C1228" s="1"/>
  <c r="E1229"/>
  <c r="C1229" s="1"/>
  <c r="D1164"/>
  <c r="G1164"/>
  <c r="E1165"/>
  <c r="E1159" s="1"/>
  <c r="F1165"/>
  <c r="F1159" s="1"/>
  <c r="E1166"/>
  <c r="C1166" s="1"/>
  <c r="F1166"/>
  <c r="F1160" s="1"/>
  <c r="E1167"/>
  <c r="E1161" s="1"/>
  <c r="F1167"/>
  <c r="F1161" s="1"/>
  <c r="E1168"/>
  <c r="C1168" s="1"/>
  <c r="F1168"/>
  <c r="F1162" s="1"/>
  <c r="E1169"/>
  <c r="E1163" s="1"/>
  <c r="F1169"/>
  <c r="F1163" s="1"/>
  <c r="D1020"/>
  <c r="G1020"/>
  <c r="E1021"/>
  <c r="C1021" s="1"/>
  <c r="F1021"/>
  <c r="E1022"/>
  <c r="C1022" s="1"/>
  <c r="F1022"/>
  <c r="F1020" s="1"/>
  <c r="E1023"/>
  <c r="C1023" s="1"/>
  <c r="F1023"/>
  <c r="E1024"/>
  <c r="C1024" s="1"/>
  <c r="F1024"/>
  <c r="E1025"/>
  <c r="C1025" s="1"/>
  <c r="F1025"/>
  <c r="D894"/>
  <c r="E895"/>
  <c r="C895" s="1"/>
  <c r="F895"/>
  <c r="F894" s="1"/>
  <c r="E896"/>
  <c r="C896" s="1"/>
  <c r="F896"/>
  <c r="E897"/>
  <c r="C897" s="1"/>
  <c r="F897"/>
  <c r="E898"/>
  <c r="C898" s="1"/>
  <c r="F898"/>
  <c r="E899"/>
  <c r="C899" s="1"/>
  <c r="F899"/>
  <c r="G896"/>
  <c r="G897"/>
  <c r="G898"/>
  <c r="G899"/>
  <c r="G895"/>
  <c r="G894" s="1"/>
  <c r="C538"/>
  <c r="C539"/>
  <c r="D534"/>
  <c r="G534"/>
  <c r="E883"/>
  <c r="E535" s="1"/>
  <c r="E534" s="1"/>
  <c r="C884"/>
  <c r="C886"/>
  <c r="C889"/>
  <c r="C883" s="1"/>
  <c r="C890"/>
  <c r="C891"/>
  <c r="C885" s="1"/>
  <c r="C892"/>
  <c r="C893"/>
  <c r="C887" s="1"/>
  <c r="D888"/>
  <c r="D882" s="1"/>
  <c r="E888"/>
  <c r="E882" s="1"/>
  <c r="F888"/>
  <c r="F882" s="1"/>
  <c r="G888"/>
  <c r="G882" s="1"/>
  <c r="C854"/>
  <c r="C856"/>
  <c r="C857"/>
  <c r="D852"/>
  <c r="E852"/>
  <c r="G852"/>
  <c r="F853"/>
  <c r="F852" s="1"/>
  <c r="F854"/>
  <c r="F855"/>
  <c r="C855" s="1"/>
  <c r="C824"/>
  <c r="C826"/>
  <c r="C827"/>
  <c r="D822"/>
  <c r="E822"/>
  <c r="G822"/>
  <c r="F823"/>
  <c r="F822" s="1"/>
  <c r="F824"/>
  <c r="F825"/>
  <c r="C825" s="1"/>
  <c r="F811"/>
  <c r="C775"/>
  <c r="C776"/>
  <c r="C778"/>
  <c r="C779"/>
  <c r="D774"/>
  <c r="E774"/>
  <c r="G774"/>
  <c r="F775"/>
  <c r="F774" s="1"/>
  <c r="F777"/>
  <c r="C777" s="1"/>
  <c r="C657"/>
  <c r="C658"/>
  <c r="C659"/>
  <c r="D654"/>
  <c r="E654"/>
  <c r="G654"/>
  <c r="F655"/>
  <c r="F654" s="1"/>
  <c r="F656"/>
  <c r="C656" s="1"/>
  <c r="F643"/>
  <c r="F644"/>
  <c r="C603"/>
  <c r="C604"/>
  <c r="C605"/>
  <c r="D600"/>
  <c r="E600"/>
  <c r="G600"/>
  <c r="F601"/>
  <c r="C601" s="1"/>
  <c r="F602"/>
  <c r="C602" s="1"/>
  <c r="C579"/>
  <c r="C580"/>
  <c r="C581"/>
  <c r="D576"/>
  <c r="E576"/>
  <c r="G576"/>
  <c r="F577"/>
  <c r="C577" s="1"/>
  <c r="F578"/>
  <c r="C578" s="1"/>
  <c r="C561"/>
  <c r="C562"/>
  <c r="C563"/>
  <c r="D558"/>
  <c r="E558"/>
  <c r="G558"/>
  <c r="F559"/>
  <c r="C559" s="1"/>
  <c r="F560"/>
  <c r="C560" s="1"/>
  <c r="C543"/>
  <c r="C544"/>
  <c r="C545"/>
  <c r="D540"/>
  <c r="E540"/>
  <c r="G540"/>
  <c r="F541"/>
  <c r="C541" s="1"/>
  <c r="F542"/>
  <c r="F536" s="1"/>
  <c r="C536" s="1"/>
  <c r="F498"/>
  <c r="D499"/>
  <c r="C499" s="1"/>
  <c r="E499"/>
  <c r="E498" s="1"/>
  <c r="D500"/>
  <c r="C500" s="1"/>
  <c r="E500"/>
  <c r="D501"/>
  <c r="C501" s="1"/>
  <c r="E501"/>
  <c r="D502"/>
  <c r="C502" s="1"/>
  <c r="E502"/>
  <c r="D503"/>
  <c r="C503" s="1"/>
  <c r="E503"/>
  <c r="G500"/>
  <c r="G416" s="1"/>
  <c r="G410" s="1"/>
  <c r="G501"/>
  <c r="G417" s="1"/>
  <c r="G411" s="1"/>
  <c r="G502"/>
  <c r="G418" s="1"/>
  <c r="G412" s="1"/>
  <c r="G503"/>
  <c r="G419" s="1"/>
  <c r="G413" s="1"/>
  <c r="G499"/>
  <c r="G415" s="1"/>
  <c r="G444"/>
  <c r="D445"/>
  <c r="D415" s="1"/>
  <c r="E445"/>
  <c r="E444" s="1"/>
  <c r="F445"/>
  <c r="F444" s="1"/>
  <c r="D446"/>
  <c r="C446" s="1"/>
  <c r="E446"/>
  <c r="F446"/>
  <c r="D447"/>
  <c r="D417" s="1"/>
  <c r="E447"/>
  <c r="F447"/>
  <c r="D448"/>
  <c r="C448" s="1"/>
  <c r="E448"/>
  <c r="F448"/>
  <c r="D449"/>
  <c r="D419" s="1"/>
  <c r="E449"/>
  <c r="F449"/>
  <c r="D420"/>
  <c r="E421"/>
  <c r="C421" s="1"/>
  <c r="F421"/>
  <c r="F415" s="1"/>
  <c r="E422"/>
  <c r="E416" s="1"/>
  <c r="F422"/>
  <c r="F416" s="1"/>
  <c r="F410" s="1"/>
  <c r="E423"/>
  <c r="C423" s="1"/>
  <c r="F423"/>
  <c r="F417" s="1"/>
  <c r="E424"/>
  <c r="E418" s="1"/>
  <c r="F424"/>
  <c r="F418" s="1"/>
  <c r="F412" s="1"/>
  <c r="E425"/>
  <c r="C425" s="1"/>
  <c r="F425"/>
  <c r="F419" s="1"/>
  <c r="F413" s="1"/>
  <c r="G420"/>
  <c r="D282"/>
  <c r="C373"/>
  <c r="D372"/>
  <c r="G372"/>
  <c r="E374"/>
  <c r="F374"/>
  <c r="E375"/>
  <c r="F375"/>
  <c r="E376"/>
  <c r="F376"/>
  <c r="E377"/>
  <c r="F377"/>
  <c r="C355"/>
  <c r="C356"/>
  <c r="C358"/>
  <c r="D354"/>
  <c r="F354"/>
  <c r="G354"/>
  <c r="E357"/>
  <c r="C357" s="1"/>
  <c r="E359"/>
  <c r="C359" s="1"/>
  <c r="G344"/>
  <c r="G345"/>
  <c r="G346"/>
  <c r="G347"/>
  <c r="G343"/>
  <c r="E326"/>
  <c r="D324"/>
  <c r="E325"/>
  <c r="C325" s="1"/>
  <c r="F325"/>
  <c r="F326"/>
  <c r="E327"/>
  <c r="F327"/>
  <c r="E328"/>
  <c r="F328"/>
  <c r="E329"/>
  <c r="F329"/>
  <c r="G326"/>
  <c r="G324" s="1"/>
  <c r="D288"/>
  <c r="E289"/>
  <c r="F289"/>
  <c r="F283" s="1"/>
  <c r="E290"/>
  <c r="E284" s="1"/>
  <c r="F290"/>
  <c r="F284" s="1"/>
  <c r="E291"/>
  <c r="E285" s="1"/>
  <c r="F291"/>
  <c r="F285" s="1"/>
  <c r="E292"/>
  <c r="E286" s="1"/>
  <c r="F292"/>
  <c r="F286" s="1"/>
  <c r="E293"/>
  <c r="E287" s="1"/>
  <c r="F293"/>
  <c r="F287" s="1"/>
  <c r="G290"/>
  <c r="G284" s="1"/>
  <c r="G291"/>
  <c r="G285" s="1"/>
  <c r="G292"/>
  <c r="G286" s="1"/>
  <c r="G293"/>
  <c r="G287" s="1"/>
  <c r="G289"/>
  <c r="G288" s="1"/>
  <c r="E264"/>
  <c r="D258"/>
  <c r="D252" s="1"/>
  <c r="G258"/>
  <c r="G252" s="1"/>
  <c r="E259"/>
  <c r="E253" s="1"/>
  <c r="F259"/>
  <c r="F253" s="1"/>
  <c r="F260"/>
  <c r="C260" s="1"/>
  <c r="C254" s="1"/>
  <c r="F261"/>
  <c r="F255" s="1"/>
  <c r="F262"/>
  <c r="F256" s="1"/>
  <c r="F263"/>
  <c r="F257" s="1"/>
  <c r="E187"/>
  <c r="E157"/>
  <c r="D181"/>
  <c r="D182"/>
  <c r="D183"/>
  <c r="D184"/>
  <c r="D185"/>
  <c r="D234"/>
  <c r="E235"/>
  <c r="F235"/>
  <c r="E236"/>
  <c r="F236"/>
  <c r="E237"/>
  <c r="F237"/>
  <c r="E238"/>
  <c r="F238"/>
  <c r="E239"/>
  <c r="F239"/>
  <c r="G236"/>
  <c r="G182" s="1"/>
  <c r="G237"/>
  <c r="G183" s="1"/>
  <c r="G238"/>
  <c r="G184" s="1"/>
  <c r="G239"/>
  <c r="G185" s="1"/>
  <c r="G235"/>
  <c r="G181" s="1"/>
  <c r="G180" s="1"/>
  <c r="D186"/>
  <c r="G186"/>
  <c r="F187"/>
  <c r="F181" s="1"/>
  <c r="E188"/>
  <c r="E182" s="1"/>
  <c r="F188"/>
  <c r="F182" s="1"/>
  <c r="E189"/>
  <c r="E183" s="1"/>
  <c r="F189"/>
  <c r="F183" s="1"/>
  <c r="E190"/>
  <c r="C190" s="1"/>
  <c r="F190"/>
  <c r="F184" s="1"/>
  <c r="E191"/>
  <c r="E185" s="1"/>
  <c r="F191"/>
  <c r="F185" s="1"/>
  <c r="D156"/>
  <c r="F157"/>
  <c r="E158"/>
  <c r="F158"/>
  <c r="E159"/>
  <c r="F159"/>
  <c r="E160"/>
  <c r="F160"/>
  <c r="E161"/>
  <c r="C161" s="1"/>
  <c r="F161"/>
  <c r="G158"/>
  <c r="G159"/>
  <c r="G160"/>
  <c r="G161"/>
  <c r="G157"/>
  <c r="G156" s="1"/>
  <c r="D12"/>
  <c r="D114"/>
  <c r="F114"/>
  <c r="E115"/>
  <c r="E116"/>
  <c r="E117"/>
  <c r="E118"/>
  <c r="E119"/>
  <c r="G116"/>
  <c r="G117"/>
  <c r="G118"/>
  <c r="G119"/>
  <c r="G115"/>
  <c r="D66"/>
  <c r="E67"/>
  <c r="F67"/>
  <c r="F13" s="1"/>
  <c r="E68"/>
  <c r="F68"/>
  <c r="F14" s="1"/>
  <c r="E69"/>
  <c r="F69"/>
  <c r="F15" s="1"/>
  <c r="E70"/>
  <c r="F70"/>
  <c r="F16" s="1"/>
  <c r="F10" s="1"/>
  <c r="E71"/>
  <c r="F71"/>
  <c r="F17" s="1"/>
  <c r="F11" s="1"/>
  <c r="G68"/>
  <c r="G69"/>
  <c r="G70"/>
  <c r="G71"/>
  <c r="G67"/>
  <c r="D54"/>
  <c r="F54"/>
  <c r="G56"/>
  <c r="G55"/>
  <c r="G54" s="1"/>
  <c r="E56"/>
  <c r="C56" s="1"/>
  <c r="E57"/>
  <c r="C57" s="1"/>
  <c r="E58"/>
  <c r="C58" s="1"/>
  <c r="E59"/>
  <c r="C59" s="1"/>
  <c r="E55"/>
  <c r="C55" s="1"/>
  <c r="E20"/>
  <c r="E14" s="1"/>
  <c r="E21"/>
  <c r="E15" s="1"/>
  <c r="E22"/>
  <c r="E16" s="1"/>
  <c r="E23"/>
  <c r="E17" s="1"/>
  <c r="E19"/>
  <c r="E18" s="1"/>
  <c r="D18"/>
  <c r="F18"/>
  <c r="G20"/>
  <c r="G14" s="1"/>
  <c r="G8" s="1"/>
  <c r="G21"/>
  <c r="G15" s="1"/>
  <c r="G9" s="1"/>
  <c r="G22"/>
  <c r="G16" s="1"/>
  <c r="G10" s="1"/>
  <c r="G23"/>
  <c r="G17" s="1"/>
  <c r="G11" s="1"/>
  <c r="G19"/>
  <c r="G13" s="1"/>
  <c r="G12" s="1"/>
  <c r="C197"/>
  <c r="C196"/>
  <c r="C195"/>
  <c r="C194"/>
  <c r="C193"/>
  <c r="G192"/>
  <c r="F192"/>
  <c r="E192"/>
  <c r="D192"/>
  <c r="F414" l="1"/>
  <c r="C1159"/>
  <c r="C1163"/>
  <c r="C1161"/>
  <c r="D413"/>
  <c r="D411"/>
  <c r="D409"/>
  <c r="G409"/>
  <c r="G414"/>
  <c r="F1158"/>
  <c r="C159"/>
  <c r="C185"/>
  <c r="C183"/>
  <c r="C329"/>
  <c r="C328"/>
  <c r="C327"/>
  <c r="C377"/>
  <c r="C376"/>
  <c r="C375"/>
  <c r="E372"/>
  <c r="F420"/>
  <c r="C424"/>
  <c r="C422"/>
  <c r="D444"/>
  <c r="C444" s="1"/>
  <c r="C449"/>
  <c r="C447"/>
  <c r="C445"/>
  <c r="G498"/>
  <c r="E419"/>
  <c r="E413" s="1"/>
  <c r="E11" s="1"/>
  <c r="D418"/>
  <c r="E417"/>
  <c r="E411" s="1"/>
  <c r="E9" s="1"/>
  <c r="D416"/>
  <c r="E415"/>
  <c r="C542"/>
  <c r="C655"/>
  <c r="C823"/>
  <c r="C853"/>
  <c r="F537"/>
  <c r="C537" s="1"/>
  <c r="F535"/>
  <c r="C535" s="1"/>
  <c r="E894"/>
  <c r="C894" s="1"/>
  <c r="E1020"/>
  <c r="C1020" s="1"/>
  <c r="E1164"/>
  <c r="C1164" s="1"/>
  <c r="C1169"/>
  <c r="C1167"/>
  <c r="C1165"/>
  <c r="E1224"/>
  <c r="C1224" s="1"/>
  <c r="C1243"/>
  <c r="E1266"/>
  <c r="C1266" s="1"/>
  <c r="G1296"/>
  <c r="E1162"/>
  <c r="C1162" s="1"/>
  <c r="E1160"/>
  <c r="C1160" s="1"/>
  <c r="C1320"/>
  <c r="C1322"/>
  <c r="C1321"/>
  <c r="C1353"/>
  <c r="C1352"/>
  <c r="C1429"/>
  <c r="E1458"/>
  <c r="G1476"/>
  <c r="C1476" s="1"/>
  <c r="D11"/>
  <c r="D9"/>
  <c r="G66"/>
  <c r="F180"/>
  <c r="C182"/>
  <c r="F372"/>
  <c r="E420"/>
  <c r="D498"/>
  <c r="C498" s="1"/>
  <c r="F540"/>
  <c r="C540" s="1"/>
  <c r="F558"/>
  <c r="C558" s="1"/>
  <c r="F576"/>
  <c r="C576" s="1"/>
  <c r="F600"/>
  <c r="C600" s="1"/>
  <c r="C888"/>
  <c r="C882" s="1"/>
  <c r="F1164"/>
  <c r="D1296"/>
  <c r="C1296" s="1"/>
  <c r="C1458"/>
  <c r="C1428"/>
  <c r="E1350"/>
  <c r="C1350" s="1"/>
  <c r="C1351"/>
  <c r="C1323"/>
  <c r="F534"/>
  <c r="C534"/>
  <c r="C852"/>
  <c r="C822"/>
  <c r="C774"/>
  <c r="C654"/>
  <c r="C420"/>
  <c r="F282"/>
  <c r="C119"/>
  <c r="C117"/>
  <c r="E114"/>
  <c r="C160"/>
  <c r="C158"/>
  <c r="E234"/>
  <c r="C287"/>
  <c r="C286"/>
  <c r="C285"/>
  <c r="C284"/>
  <c r="C289"/>
  <c r="F288"/>
  <c r="E324"/>
  <c r="E354"/>
  <c r="C374"/>
  <c r="G283"/>
  <c r="G282" s="1"/>
  <c r="E283"/>
  <c r="C71"/>
  <c r="C70"/>
  <c r="C69"/>
  <c r="C68"/>
  <c r="E66"/>
  <c r="G114"/>
  <c r="C118"/>
  <c r="C116"/>
  <c r="C157"/>
  <c r="F234"/>
  <c r="D180"/>
  <c r="C293"/>
  <c r="C292"/>
  <c r="C291"/>
  <c r="C290"/>
  <c r="E288"/>
  <c r="C288" s="1"/>
  <c r="E282"/>
  <c r="C282" s="1"/>
  <c r="C283"/>
  <c r="C372"/>
  <c r="C354"/>
  <c r="C326"/>
  <c r="F324"/>
  <c r="C324" s="1"/>
  <c r="C263"/>
  <c r="C257" s="1"/>
  <c r="C262"/>
  <c r="C256" s="1"/>
  <c r="C261"/>
  <c r="C255" s="1"/>
  <c r="F258"/>
  <c r="F252" s="1"/>
  <c r="F254"/>
  <c r="F8" s="1"/>
  <c r="E258"/>
  <c r="C259"/>
  <c r="C253" s="1"/>
  <c r="C17"/>
  <c r="C15"/>
  <c r="F12"/>
  <c r="C114"/>
  <c r="C16"/>
  <c r="C14"/>
  <c r="C19"/>
  <c r="C22"/>
  <c r="C20"/>
  <c r="E54"/>
  <c r="C54" s="1"/>
  <c r="F66"/>
  <c r="C66" s="1"/>
  <c r="C67"/>
  <c r="C115"/>
  <c r="F186"/>
  <c r="C191"/>
  <c r="E184"/>
  <c r="C184" s="1"/>
  <c r="E156"/>
  <c r="C192"/>
  <c r="G18"/>
  <c r="C18" s="1"/>
  <c r="C23"/>
  <c r="C21"/>
  <c r="E13"/>
  <c r="F156"/>
  <c r="G234"/>
  <c r="E181"/>
  <c r="E180" s="1"/>
  <c r="C189"/>
  <c r="C188"/>
  <c r="E186"/>
  <c r="C186" s="1"/>
  <c r="C187"/>
  <c r="D72"/>
  <c r="E72"/>
  <c r="F72"/>
  <c r="G72"/>
  <c r="C73"/>
  <c r="C74"/>
  <c r="C75"/>
  <c r="C76"/>
  <c r="D410" l="1"/>
  <c r="C416"/>
  <c r="D412"/>
  <c r="C418"/>
  <c r="C11"/>
  <c r="E412"/>
  <c r="D414"/>
  <c r="C413"/>
  <c r="F411"/>
  <c r="F9" s="1"/>
  <c r="F409"/>
  <c r="E409"/>
  <c r="E408" s="1"/>
  <c r="E414"/>
  <c r="G7"/>
  <c r="G6" s="1"/>
  <c r="G408"/>
  <c r="C9"/>
  <c r="E410"/>
  <c r="E8" s="1"/>
  <c r="E10"/>
  <c r="C415"/>
  <c r="C417"/>
  <c r="C419"/>
  <c r="D7"/>
  <c r="E1158"/>
  <c r="C1158" s="1"/>
  <c r="C180"/>
  <c r="C181"/>
  <c r="E252"/>
  <c r="C258"/>
  <c r="C252" s="1"/>
  <c r="C13"/>
  <c r="E12"/>
  <c r="C12" s="1"/>
  <c r="C156"/>
  <c r="D348"/>
  <c r="D342" s="1"/>
  <c r="E348"/>
  <c r="E342" s="1"/>
  <c r="F348"/>
  <c r="F342" s="1"/>
  <c r="G348"/>
  <c r="G342" s="1"/>
  <c r="C1511"/>
  <c r="C1510"/>
  <c r="C1509"/>
  <c r="C1508"/>
  <c r="C1507"/>
  <c r="G1506"/>
  <c r="F1506"/>
  <c r="E1506"/>
  <c r="D1506"/>
  <c r="C1505"/>
  <c r="C1504"/>
  <c r="C1503"/>
  <c r="C1502"/>
  <c r="C1501"/>
  <c r="G1500"/>
  <c r="F1500"/>
  <c r="E1500"/>
  <c r="D1500"/>
  <c r="C1499"/>
  <c r="C1498"/>
  <c r="C1497"/>
  <c r="C1496"/>
  <c r="C1495"/>
  <c r="G1494"/>
  <c r="F1494"/>
  <c r="E1494"/>
  <c r="D1494"/>
  <c r="C1493"/>
  <c r="C1492"/>
  <c r="C1491"/>
  <c r="C1490"/>
  <c r="C1489"/>
  <c r="G1488"/>
  <c r="F1488"/>
  <c r="E1488"/>
  <c r="D1488"/>
  <c r="C1487"/>
  <c r="C1486"/>
  <c r="C1485"/>
  <c r="C1484"/>
  <c r="C1483"/>
  <c r="G1482"/>
  <c r="F1482"/>
  <c r="E1482"/>
  <c r="D1482"/>
  <c r="C1475"/>
  <c r="C1474"/>
  <c r="C1473"/>
  <c r="C1472"/>
  <c r="C1471"/>
  <c r="G1470"/>
  <c r="F1470"/>
  <c r="E1470"/>
  <c r="D1470"/>
  <c r="C1469"/>
  <c r="C1468"/>
  <c r="C1467"/>
  <c r="C1466"/>
  <c r="C1465"/>
  <c r="G1464"/>
  <c r="F1464"/>
  <c r="E1464"/>
  <c r="D1464"/>
  <c r="C1457"/>
  <c r="C1456"/>
  <c r="C1455"/>
  <c r="C1454"/>
  <c r="C1453"/>
  <c r="G1452"/>
  <c r="F1452"/>
  <c r="E1452"/>
  <c r="D1452"/>
  <c r="C1451"/>
  <c r="C1450"/>
  <c r="C1449"/>
  <c r="C1448"/>
  <c r="C1447"/>
  <c r="G1446"/>
  <c r="F1446"/>
  <c r="E1446"/>
  <c r="D1446"/>
  <c r="C1445"/>
  <c r="C1444"/>
  <c r="C1443"/>
  <c r="C1442"/>
  <c r="C1441"/>
  <c r="G1440"/>
  <c r="F1440"/>
  <c r="E1440"/>
  <c r="D1440"/>
  <c r="C1439"/>
  <c r="C1438"/>
  <c r="C1437"/>
  <c r="C1436"/>
  <c r="C1435"/>
  <c r="G1434"/>
  <c r="F1434"/>
  <c r="E1434"/>
  <c r="D1434"/>
  <c r="C1427"/>
  <c r="C1426"/>
  <c r="C1425"/>
  <c r="C1424"/>
  <c r="C1423"/>
  <c r="G1422"/>
  <c r="F1422"/>
  <c r="E1422"/>
  <c r="D1422"/>
  <c r="C1421"/>
  <c r="C1420"/>
  <c r="C1419"/>
  <c r="C1418"/>
  <c r="C1417"/>
  <c r="G1416"/>
  <c r="F1416"/>
  <c r="E1416"/>
  <c r="D1416"/>
  <c r="C1415"/>
  <c r="C1414"/>
  <c r="C1413"/>
  <c r="C1412"/>
  <c r="C1411"/>
  <c r="G1410"/>
  <c r="F1410"/>
  <c r="E1410"/>
  <c r="D1410"/>
  <c r="C1409"/>
  <c r="C1408"/>
  <c r="C1407"/>
  <c r="C1406"/>
  <c r="C1405"/>
  <c r="G1404"/>
  <c r="F1404"/>
  <c r="E1404"/>
  <c r="D1404"/>
  <c r="C1403"/>
  <c r="C1402"/>
  <c r="C1401"/>
  <c r="C1400"/>
  <c r="C1399"/>
  <c r="G1398"/>
  <c r="F1398"/>
  <c r="D1398"/>
  <c r="C1397"/>
  <c r="C1396"/>
  <c r="C1395"/>
  <c r="C1394"/>
  <c r="C1393"/>
  <c r="G1392"/>
  <c r="F1392"/>
  <c r="E1392"/>
  <c r="D1392"/>
  <c r="C1391"/>
  <c r="C1390"/>
  <c r="C1389"/>
  <c r="C1388"/>
  <c r="C1387"/>
  <c r="G1386"/>
  <c r="F1386"/>
  <c r="E1386"/>
  <c r="D1386"/>
  <c r="C1385"/>
  <c r="C1384"/>
  <c r="C1383"/>
  <c r="C1382"/>
  <c r="C1381"/>
  <c r="G1380"/>
  <c r="F1380"/>
  <c r="E1380"/>
  <c r="D1380"/>
  <c r="C1379"/>
  <c r="C1378"/>
  <c r="C1377"/>
  <c r="C1376"/>
  <c r="C1375"/>
  <c r="G1374"/>
  <c r="F1374"/>
  <c r="E1374"/>
  <c r="D1374"/>
  <c r="C1373"/>
  <c r="C1372"/>
  <c r="C1371"/>
  <c r="C1370"/>
  <c r="C1369"/>
  <c r="G1368"/>
  <c r="F1368"/>
  <c r="E1368"/>
  <c r="D1368"/>
  <c r="C1367"/>
  <c r="C1366"/>
  <c r="C1365"/>
  <c r="C1364"/>
  <c r="C1363"/>
  <c r="G1362"/>
  <c r="F1362"/>
  <c r="E1362"/>
  <c r="D1362"/>
  <c r="C1361"/>
  <c r="C1360"/>
  <c r="C1359"/>
  <c r="C1358"/>
  <c r="C1357"/>
  <c r="G1356"/>
  <c r="F1356"/>
  <c r="E1356"/>
  <c r="D1356"/>
  <c r="C1349"/>
  <c r="C1348"/>
  <c r="C1347"/>
  <c r="C1346"/>
  <c r="C1345"/>
  <c r="G1344"/>
  <c r="F1344"/>
  <c r="E1344"/>
  <c r="D1344"/>
  <c r="C1343"/>
  <c r="C1342"/>
  <c r="C1341"/>
  <c r="C1340"/>
  <c r="C1339"/>
  <c r="G1338"/>
  <c r="F1338"/>
  <c r="E1338"/>
  <c r="D1338"/>
  <c r="C1337"/>
  <c r="C1336"/>
  <c r="C1335"/>
  <c r="C1334"/>
  <c r="C1333"/>
  <c r="G1332"/>
  <c r="F1332"/>
  <c r="E1332"/>
  <c r="D1332"/>
  <c r="C1331"/>
  <c r="C1330"/>
  <c r="C1329"/>
  <c r="C1328"/>
  <c r="C1327"/>
  <c r="G1326"/>
  <c r="F1326"/>
  <c r="E1326"/>
  <c r="D1326"/>
  <c r="C1319"/>
  <c r="C1318"/>
  <c r="C1317"/>
  <c r="C1316"/>
  <c r="C1315"/>
  <c r="G1314"/>
  <c r="F1314"/>
  <c r="E1314"/>
  <c r="D1314"/>
  <c r="C1313"/>
  <c r="C1312"/>
  <c r="C1311"/>
  <c r="C1310"/>
  <c r="C1309"/>
  <c r="G1308"/>
  <c r="F1308"/>
  <c r="E1308"/>
  <c r="D1308"/>
  <c r="C1307"/>
  <c r="C1306"/>
  <c r="C1305"/>
  <c r="C1304"/>
  <c r="C1303"/>
  <c r="G1302"/>
  <c r="F1302"/>
  <c r="E1302"/>
  <c r="D1302"/>
  <c r="C1295"/>
  <c r="C1294"/>
  <c r="C1293"/>
  <c r="C1292"/>
  <c r="C1291"/>
  <c r="G1290"/>
  <c r="F1290"/>
  <c r="E1290"/>
  <c r="D1290"/>
  <c r="C1289"/>
  <c r="C1288"/>
  <c r="C1287"/>
  <c r="C1286"/>
  <c r="C1285"/>
  <c r="G1284"/>
  <c r="F1284"/>
  <c r="E1284"/>
  <c r="D1284"/>
  <c r="C1283"/>
  <c r="C1282"/>
  <c r="C1281"/>
  <c r="C1280"/>
  <c r="C1279"/>
  <c r="G1278"/>
  <c r="F1278"/>
  <c r="E1278"/>
  <c r="D1278"/>
  <c r="C1277"/>
  <c r="C1276"/>
  <c r="C1275"/>
  <c r="C1274"/>
  <c r="C1273"/>
  <c r="G1272"/>
  <c r="F1272"/>
  <c r="E1272"/>
  <c r="D1272"/>
  <c r="C1265"/>
  <c r="C1264"/>
  <c r="C1263"/>
  <c r="C1262"/>
  <c r="C1261"/>
  <c r="G1260"/>
  <c r="F1260"/>
  <c r="E1260"/>
  <c r="D1260"/>
  <c r="C1259"/>
  <c r="C1258"/>
  <c r="C1257"/>
  <c r="C1256"/>
  <c r="C1255"/>
  <c r="G1254"/>
  <c r="F1254"/>
  <c r="E1254"/>
  <c r="D1254"/>
  <c r="C1253"/>
  <c r="C1252"/>
  <c r="C1251"/>
  <c r="C1250"/>
  <c r="C1249"/>
  <c r="G1248"/>
  <c r="F1248"/>
  <c r="E1248"/>
  <c r="D1248"/>
  <c r="C1241"/>
  <c r="C1240"/>
  <c r="C1239"/>
  <c r="C1238"/>
  <c r="C1237"/>
  <c r="G1236"/>
  <c r="F1236"/>
  <c r="E1236"/>
  <c r="D1236"/>
  <c r="C1235"/>
  <c r="C1234"/>
  <c r="C1233"/>
  <c r="C1232"/>
  <c r="C1231"/>
  <c r="G1230"/>
  <c r="F1230"/>
  <c r="E1230"/>
  <c r="D1230"/>
  <c r="C1223"/>
  <c r="C1222"/>
  <c r="C1221"/>
  <c r="C1220"/>
  <c r="C1219"/>
  <c r="G1218"/>
  <c r="F1218"/>
  <c r="E1218"/>
  <c r="D1218"/>
  <c r="C1217"/>
  <c r="C1216"/>
  <c r="C1215"/>
  <c r="C1214"/>
  <c r="C1213"/>
  <c r="G1212"/>
  <c r="F1212"/>
  <c r="E1212"/>
  <c r="D1212"/>
  <c r="C1211"/>
  <c r="C1210"/>
  <c r="C1209"/>
  <c r="C1208"/>
  <c r="C1207"/>
  <c r="G1206"/>
  <c r="F1206"/>
  <c r="E1206"/>
  <c r="D1206"/>
  <c r="C1205"/>
  <c r="C1204"/>
  <c r="C1203"/>
  <c r="C1202"/>
  <c r="C1201"/>
  <c r="G1200"/>
  <c r="F1200"/>
  <c r="E1200"/>
  <c r="D1200"/>
  <c r="C1199"/>
  <c r="C1198"/>
  <c r="C1197"/>
  <c r="C1196"/>
  <c r="C1195"/>
  <c r="G1194"/>
  <c r="F1194"/>
  <c r="E1194"/>
  <c r="D1194"/>
  <c r="C1193"/>
  <c r="C1192"/>
  <c r="C1191"/>
  <c r="C1190"/>
  <c r="C1189"/>
  <c r="G1188"/>
  <c r="F1188"/>
  <c r="E1188"/>
  <c r="D1188"/>
  <c r="C1187"/>
  <c r="C1186"/>
  <c r="C1185"/>
  <c r="C1184"/>
  <c r="C1183"/>
  <c r="G1182"/>
  <c r="F1182"/>
  <c r="E1182"/>
  <c r="D1182"/>
  <c r="C1181"/>
  <c r="C1180"/>
  <c r="C1179"/>
  <c r="C1178"/>
  <c r="C1177"/>
  <c r="G1176"/>
  <c r="F1176"/>
  <c r="E1176"/>
  <c r="D1176"/>
  <c r="C1175"/>
  <c r="C1174"/>
  <c r="C1173"/>
  <c r="C1172"/>
  <c r="C1171"/>
  <c r="G1170"/>
  <c r="F1170"/>
  <c r="E1170"/>
  <c r="D1170"/>
  <c r="C1157"/>
  <c r="C1156"/>
  <c r="C1155"/>
  <c r="C1154"/>
  <c r="C1153"/>
  <c r="G1152"/>
  <c r="F1152"/>
  <c r="E1152"/>
  <c r="D1152"/>
  <c r="C1151"/>
  <c r="C1150"/>
  <c r="C1149"/>
  <c r="C1148"/>
  <c r="C1147"/>
  <c r="G1146"/>
  <c r="F1146"/>
  <c r="E1146"/>
  <c r="D1146"/>
  <c r="C1145"/>
  <c r="C1144"/>
  <c r="C1143"/>
  <c r="C1142"/>
  <c r="C1141"/>
  <c r="G1140"/>
  <c r="F1140"/>
  <c r="E1140"/>
  <c r="D1140"/>
  <c r="C1139"/>
  <c r="C1138"/>
  <c r="C1137"/>
  <c r="C1136"/>
  <c r="C1135"/>
  <c r="G1134"/>
  <c r="F1134"/>
  <c r="E1134"/>
  <c r="D1134"/>
  <c r="C1133"/>
  <c r="C1132"/>
  <c r="C1131"/>
  <c r="C1130"/>
  <c r="C1129"/>
  <c r="G1128"/>
  <c r="F1128"/>
  <c r="E1128"/>
  <c r="D1128"/>
  <c r="C1127"/>
  <c r="C1126"/>
  <c r="C1125"/>
  <c r="C1124"/>
  <c r="C1123"/>
  <c r="G1122"/>
  <c r="F1122"/>
  <c r="E1122"/>
  <c r="D1122"/>
  <c r="C1121"/>
  <c r="C1120"/>
  <c r="C1119"/>
  <c r="C1118"/>
  <c r="C1117"/>
  <c r="G1116"/>
  <c r="F1116"/>
  <c r="E1116"/>
  <c r="D1116"/>
  <c r="C1115"/>
  <c r="C1114"/>
  <c r="C1113"/>
  <c r="C1112"/>
  <c r="C1111"/>
  <c r="G1110"/>
  <c r="F1110"/>
  <c r="E1110"/>
  <c r="D1110"/>
  <c r="C1109"/>
  <c r="C1108"/>
  <c r="C1107"/>
  <c r="C1106"/>
  <c r="C1105"/>
  <c r="G1104"/>
  <c r="F1104"/>
  <c r="E1104"/>
  <c r="D1104"/>
  <c r="C1103"/>
  <c r="C1102"/>
  <c r="C1101"/>
  <c r="C1100"/>
  <c r="C1099"/>
  <c r="G1098"/>
  <c r="F1098"/>
  <c r="E1098"/>
  <c r="D1098"/>
  <c r="C1097"/>
  <c r="C1096"/>
  <c r="C1095"/>
  <c r="C1094"/>
  <c r="C1093"/>
  <c r="G1092"/>
  <c r="F1092"/>
  <c r="E1092"/>
  <c r="D1092"/>
  <c r="C1091"/>
  <c r="C1090"/>
  <c r="C1089"/>
  <c r="C1088"/>
  <c r="C1087"/>
  <c r="G1086"/>
  <c r="F1086"/>
  <c r="E1086"/>
  <c r="D1086"/>
  <c r="C1085"/>
  <c r="C1084"/>
  <c r="C1083"/>
  <c r="C1082"/>
  <c r="C1081"/>
  <c r="G1080"/>
  <c r="F1080"/>
  <c r="E1080"/>
  <c r="D1080"/>
  <c r="C1079"/>
  <c r="C1078"/>
  <c r="C1077"/>
  <c r="C1076"/>
  <c r="C1075"/>
  <c r="G1074"/>
  <c r="F1074"/>
  <c r="E1074"/>
  <c r="D1074"/>
  <c r="C1073"/>
  <c r="C1072"/>
  <c r="C1071"/>
  <c r="C1070"/>
  <c r="C1069"/>
  <c r="G1068"/>
  <c r="F1068"/>
  <c r="E1068"/>
  <c r="D1068"/>
  <c r="C1067"/>
  <c r="C1066"/>
  <c r="C1065"/>
  <c r="C1064"/>
  <c r="C1063"/>
  <c r="G1062"/>
  <c r="F1062"/>
  <c r="E1062"/>
  <c r="D1062"/>
  <c r="C1061"/>
  <c r="C1060"/>
  <c r="C1059"/>
  <c r="C1058"/>
  <c r="C1057"/>
  <c r="G1056"/>
  <c r="F1056"/>
  <c r="E1056"/>
  <c r="D1056"/>
  <c r="C1055"/>
  <c r="C1054"/>
  <c r="C1053"/>
  <c r="C1052"/>
  <c r="C1051"/>
  <c r="G1050"/>
  <c r="F1050"/>
  <c r="E1050"/>
  <c r="D1050"/>
  <c r="C1049"/>
  <c r="C1048"/>
  <c r="C1047"/>
  <c r="C1046"/>
  <c r="C1045"/>
  <c r="G1044"/>
  <c r="F1044"/>
  <c r="E1044"/>
  <c r="D1044"/>
  <c r="C1043"/>
  <c r="C1042"/>
  <c r="C1041"/>
  <c r="C1040"/>
  <c r="C1039"/>
  <c r="G1038"/>
  <c r="F1038"/>
  <c r="E1038"/>
  <c r="D1038"/>
  <c r="C1037"/>
  <c r="C1036"/>
  <c r="C1035"/>
  <c r="C1034"/>
  <c r="C1033"/>
  <c r="G1032"/>
  <c r="F1032"/>
  <c r="E1032"/>
  <c r="D1032"/>
  <c r="C1031"/>
  <c r="C1030"/>
  <c r="C1029"/>
  <c r="C1028"/>
  <c r="C1027"/>
  <c r="G1026"/>
  <c r="F1026"/>
  <c r="E1026"/>
  <c r="D1026"/>
  <c r="C1019"/>
  <c r="C1018"/>
  <c r="C1017"/>
  <c r="C1016"/>
  <c r="C1015"/>
  <c r="G1014"/>
  <c r="F1014"/>
  <c r="E1014"/>
  <c r="D1014"/>
  <c r="C1013"/>
  <c r="C1012"/>
  <c r="C1011"/>
  <c r="C1010"/>
  <c r="C1009"/>
  <c r="G1008"/>
  <c r="F1008"/>
  <c r="E1008"/>
  <c r="D1008"/>
  <c r="C1007"/>
  <c r="C1006"/>
  <c r="C1005"/>
  <c r="C1004"/>
  <c r="C1003"/>
  <c r="G1002"/>
  <c r="F1002"/>
  <c r="E1002"/>
  <c r="D1002"/>
  <c r="C1001"/>
  <c r="C1000"/>
  <c r="C999"/>
  <c r="C998"/>
  <c r="C997"/>
  <c r="G996"/>
  <c r="F996"/>
  <c r="E996"/>
  <c r="D996"/>
  <c r="C995"/>
  <c r="C994"/>
  <c r="C993"/>
  <c r="C992"/>
  <c r="C991"/>
  <c r="G990"/>
  <c r="F990"/>
  <c r="E990"/>
  <c r="D990"/>
  <c r="C989"/>
  <c r="C988"/>
  <c r="C987"/>
  <c r="C986"/>
  <c r="C985"/>
  <c r="G984"/>
  <c r="F984"/>
  <c r="E984"/>
  <c r="D984"/>
  <c r="C983"/>
  <c r="C982"/>
  <c r="C981"/>
  <c r="C980"/>
  <c r="C979"/>
  <c r="G978"/>
  <c r="F978"/>
  <c r="E978"/>
  <c r="D978"/>
  <c r="C977"/>
  <c r="C976"/>
  <c r="C975"/>
  <c r="C974"/>
  <c r="C973"/>
  <c r="G972"/>
  <c r="F972"/>
  <c r="E972"/>
  <c r="D972"/>
  <c r="C971"/>
  <c r="C970"/>
  <c r="C969"/>
  <c r="C968"/>
  <c r="C967"/>
  <c r="G966"/>
  <c r="F966"/>
  <c r="E966"/>
  <c r="D966"/>
  <c r="C965"/>
  <c r="C964"/>
  <c r="C963"/>
  <c r="C962"/>
  <c r="C961"/>
  <c r="G960"/>
  <c r="F960"/>
  <c r="E960"/>
  <c r="D960"/>
  <c r="C959"/>
  <c r="C958"/>
  <c r="C957"/>
  <c r="C956"/>
  <c r="C955"/>
  <c r="G954"/>
  <c r="F954"/>
  <c r="E954"/>
  <c r="D954"/>
  <c r="C953"/>
  <c r="C952"/>
  <c r="C951"/>
  <c r="C950"/>
  <c r="C949"/>
  <c r="G948"/>
  <c r="F948"/>
  <c r="E948"/>
  <c r="D948"/>
  <c r="C947"/>
  <c r="C946"/>
  <c r="C945"/>
  <c r="C944"/>
  <c r="C943"/>
  <c r="G942"/>
  <c r="F942"/>
  <c r="E942"/>
  <c r="D942"/>
  <c r="C941"/>
  <c r="C940"/>
  <c r="C939"/>
  <c r="C938"/>
  <c r="C937"/>
  <c r="G936"/>
  <c r="F936"/>
  <c r="E936"/>
  <c r="D936"/>
  <c r="C935"/>
  <c r="C934"/>
  <c r="C933"/>
  <c r="C932"/>
  <c r="C931"/>
  <c r="G930"/>
  <c r="F930"/>
  <c r="E930"/>
  <c r="D930"/>
  <c r="C929"/>
  <c r="C928"/>
  <c r="C927"/>
  <c r="C926"/>
  <c r="C925"/>
  <c r="G924"/>
  <c r="F924"/>
  <c r="E924"/>
  <c r="D924"/>
  <c r="C923"/>
  <c r="C922"/>
  <c r="C921"/>
  <c r="C920"/>
  <c r="C919"/>
  <c r="G918"/>
  <c r="F918"/>
  <c r="E918"/>
  <c r="D918"/>
  <c r="C917"/>
  <c r="C916"/>
  <c r="C915"/>
  <c r="C914"/>
  <c r="C913"/>
  <c r="G912"/>
  <c r="F912"/>
  <c r="E912"/>
  <c r="D912"/>
  <c r="C911"/>
  <c r="C910"/>
  <c r="C909"/>
  <c r="C908"/>
  <c r="C907"/>
  <c r="G906"/>
  <c r="F906"/>
  <c r="E906"/>
  <c r="D906"/>
  <c r="C905"/>
  <c r="C904"/>
  <c r="C903"/>
  <c r="C902"/>
  <c r="C901"/>
  <c r="G900"/>
  <c r="F900"/>
  <c r="E900"/>
  <c r="D900"/>
  <c r="C881"/>
  <c r="C880"/>
  <c r="C879"/>
  <c r="C878"/>
  <c r="C877"/>
  <c r="G876"/>
  <c r="F876"/>
  <c r="E876"/>
  <c r="D876"/>
  <c r="C875"/>
  <c r="C874"/>
  <c r="C873"/>
  <c r="C872"/>
  <c r="C871"/>
  <c r="G870"/>
  <c r="F870"/>
  <c r="E870"/>
  <c r="D870"/>
  <c r="C869"/>
  <c r="C868"/>
  <c r="C867"/>
  <c r="C866"/>
  <c r="C865"/>
  <c r="G864"/>
  <c r="F864"/>
  <c r="E864"/>
  <c r="D864"/>
  <c r="C863"/>
  <c r="C862"/>
  <c r="C861"/>
  <c r="C860"/>
  <c r="C859"/>
  <c r="G858"/>
  <c r="F858"/>
  <c r="E858"/>
  <c r="D858"/>
  <c r="C851"/>
  <c r="C850"/>
  <c r="C849"/>
  <c r="C848"/>
  <c r="C847"/>
  <c r="G846"/>
  <c r="F846"/>
  <c r="E846"/>
  <c r="D846"/>
  <c r="C845"/>
  <c r="C844"/>
  <c r="C843"/>
  <c r="C842"/>
  <c r="C841"/>
  <c r="G840"/>
  <c r="F840"/>
  <c r="E840"/>
  <c r="D840"/>
  <c r="C839"/>
  <c r="C838"/>
  <c r="C837"/>
  <c r="C836"/>
  <c r="C835"/>
  <c r="G834"/>
  <c r="F834"/>
  <c r="E834"/>
  <c r="D834"/>
  <c r="C833"/>
  <c r="C832"/>
  <c r="C831"/>
  <c r="C830"/>
  <c r="C829"/>
  <c r="G828"/>
  <c r="F828"/>
  <c r="E828"/>
  <c r="D828"/>
  <c r="C821"/>
  <c r="C815" s="1"/>
  <c r="C820"/>
  <c r="C814" s="1"/>
  <c r="C819"/>
  <c r="C813" s="1"/>
  <c r="C818"/>
  <c r="C812" s="1"/>
  <c r="C817"/>
  <c r="C811" s="1"/>
  <c r="G816"/>
  <c r="G810" s="1"/>
  <c r="F816"/>
  <c r="F810" s="1"/>
  <c r="E816"/>
  <c r="E810" s="1"/>
  <c r="D816"/>
  <c r="D810" s="1"/>
  <c r="C809"/>
  <c r="C808"/>
  <c r="C807"/>
  <c r="C806"/>
  <c r="C805"/>
  <c r="G804"/>
  <c r="F804"/>
  <c r="E804"/>
  <c r="D804"/>
  <c r="C803"/>
  <c r="C802"/>
  <c r="C801"/>
  <c r="C800"/>
  <c r="C799"/>
  <c r="G798"/>
  <c r="F798"/>
  <c r="E798"/>
  <c r="D798"/>
  <c r="C797"/>
  <c r="C796"/>
  <c r="C795"/>
  <c r="C794"/>
  <c r="C793"/>
  <c r="G792"/>
  <c r="F792"/>
  <c r="E792"/>
  <c r="D792"/>
  <c r="C791"/>
  <c r="C790"/>
  <c r="C789"/>
  <c r="C788"/>
  <c r="C787"/>
  <c r="G786"/>
  <c r="F786"/>
  <c r="E786"/>
  <c r="D786"/>
  <c r="C785"/>
  <c r="C784"/>
  <c r="C783"/>
  <c r="C782"/>
  <c r="C781"/>
  <c r="G780"/>
  <c r="F780"/>
  <c r="E780"/>
  <c r="D780"/>
  <c r="C773"/>
  <c r="C772"/>
  <c r="C771"/>
  <c r="C770"/>
  <c r="C769"/>
  <c r="G768"/>
  <c r="F768"/>
  <c r="E768"/>
  <c r="D768"/>
  <c r="C767"/>
  <c r="C766"/>
  <c r="C765"/>
  <c r="C764"/>
  <c r="C763"/>
  <c r="G762"/>
  <c r="F762"/>
  <c r="E762"/>
  <c r="D762"/>
  <c r="C761"/>
  <c r="C760"/>
  <c r="C759"/>
  <c r="C758"/>
  <c r="C757"/>
  <c r="G756"/>
  <c r="F756"/>
  <c r="E756"/>
  <c r="D756"/>
  <c r="C755"/>
  <c r="C754"/>
  <c r="C753"/>
  <c r="C752"/>
  <c r="C751"/>
  <c r="G750"/>
  <c r="F750"/>
  <c r="E750"/>
  <c r="D750"/>
  <c r="C749"/>
  <c r="C748"/>
  <c r="C747"/>
  <c r="C746"/>
  <c r="C745"/>
  <c r="G744"/>
  <c r="F744"/>
  <c r="E744"/>
  <c r="D744"/>
  <c r="C743"/>
  <c r="C742"/>
  <c r="C741"/>
  <c r="C740"/>
  <c r="C739"/>
  <c r="G738"/>
  <c r="F738"/>
  <c r="E738"/>
  <c r="D738"/>
  <c r="C737"/>
  <c r="C736"/>
  <c r="C735"/>
  <c r="C734"/>
  <c r="C733"/>
  <c r="G732"/>
  <c r="F732"/>
  <c r="E732"/>
  <c r="D732"/>
  <c r="C731"/>
  <c r="C730"/>
  <c r="C729"/>
  <c r="C728"/>
  <c r="C727"/>
  <c r="G726"/>
  <c r="F726"/>
  <c r="E726"/>
  <c r="D726"/>
  <c r="C725"/>
  <c r="C724"/>
  <c r="C723"/>
  <c r="C722"/>
  <c r="C721"/>
  <c r="G720"/>
  <c r="F720"/>
  <c r="E720"/>
  <c r="D720"/>
  <c r="C719"/>
  <c r="C718"/>
  <c r="C717"/>
  <c r="C716"/>
  <c r="C715"/>
  <c r="G714"/>
  <c r="F714"/>
  <c r="E714"/>
  <c r="D714"/>
  <c r="C713"/>
  <c r="C712"/>
  <c r="C711"/>
  <c r="C710"/>
  <c r="C709"/>
  <c r="G708"/>
  <c r="F708"/>
  <c r="E708"/>
  <c r="D708"/>
  <c r="C707"/>
  <c r="C706"/>
  <c r="C705"/>
  <c r="C704"/>
  <c r="C703"/>
  <c r="G702"/>
  <c r="F702"/>
  <c r="E702"/>
  <c r="D702"/>
  <c r="C701"/>
  <c r="C700"/>
  <c r="C699"/>
  <c r="C698"/>
  <c r="C697"/>
  <c r="G696"/>
  <c r="F696"/>
  <c r="E696"/>
  <c r="D696"/>
  <c r="C695"/>
  <c r="C694"/>
  <c r="C693"/>
  <c r="C692"/>
  <c r="C691"/>
  <c r="G690"/>
  <c r="F690"/>
  <c r="E690"/>
  <c r="D690"/>
  <c r="C689"/>
  <c r="C688"/>
  <c r="C687"/>
  <c r="C686"/>
  <c r="C685"/>
  <c r="G684"/>
  <c r="F684"/>
  <c r="E684"/>
  <c r="D684"/>
  <c r="C683"/>
  <c r="C682"/>
  <c r="C681"/>
  <c r="C680"/>
  <c r="C679"/>
  <c r="G678"/>
  <c r="F678"/>
  <c r="E678"/>
  <c r="D678"/>
  <c r="C677"/>
  <c r="C676"/>
  <c r="C675"/>
  <c r="C674"/>
  <c r="C673"/>
  <c r="G672"/>
  <c r="F672"/>
  <c r="E672"/>
  <c r="D672"/>
  <c r="C671"/>
  <c r="C670"/>
  <c r="C669"/>
  <c r="C668"/>
  <c r="C667"/>
  <c r="G666"/>
  <c r="F666"/>
  <c r="E666"/>
  <c r="D666"/>
  <c r="C665"/>
  <c r="C664"/>
  <c r="C663"/>
  <c r="C662"/>
  <c r="C661"/>
  <c r="G660"/>
  <c r="F660"/>
  <c r="E660"/>
  <c r="D660"/>
  <c r="C653"/>
  <c r="C647" s="1"/>
  <c r="C652"/>
  <c r="C646" s="1"/>
  <c r="C651"/>
  <c r="C645" s="1"/>
  <c r="C650"/>
  <c r="C644" s="1"/>
  <c r="C649"/>
  <c r="C643" s="1"/>
  <c r="G648"/>
  <c r="G642" s="1"/>
  <c r="F648"/>
  <c r="F642" s="1"/>
  <c r="E648"/>
  <c r="E642" s="1"/>
  <c r="D648"/>
  <c r="D642" s="1"/>
  <c r="C641"/>
  <c r="C640"/>
  <c r="C639"/>
  <c r="C638"/>
  <c r="C637"/>
  <c r="G636"/>
  <c r="F636"/>
  <c r="E636"/>
  <c r="D636"/>
  <c r="C635"/>
  <c r="C634"/>
  <c r="C633"/>
  <c r="C632"/>
  <c r="C631"/>
  <c r="G630"/>
  <c r="F630"/>
  <c r="E630"/>
  <c r="D630"/>
  <c r="C629"/>
  <c r="C628"/>
  <c r="C627"/>
  <c r="C626"/>
  <c r="C625"/>
  <c r="G624"/>
  <c r="F624"/>
  <c r="E624"/>
  <c r="D624"/>
  <c r="C623"/>
  <c r="C622"/>
  <c r="C621"/>
  <c r="C620"/>
  <c r="C619"/>
  <c r="G618"/>
  <c r="F618"/>
  <c r="E618"/>
  <c r="D618"/>
  <c r="C617"/>
  <c r="C616"/>
  <c r="C615"/>
  <c r="C614"/>
  <c r="C613"/>
  <c r="G612"/>
  <c r="F612"/>
  <c r="E612"/>
  <c r="D612"/>
  <c r="C611"/>
  <c r="C610"/>
  <c r="C609"/>
  <c r="C608"/>
  <c r="C607"/>
  <c r="G606"/>
  <c r="F606"/>
  <c r="E606"/>
  <c r="D606"/>
  <c r="C599"/>
  <c r="C598"/>
  <c r="C597"/>
  <c r="C596"/>
  <c r="C595"/>
  <c r="G594"/>
  <c r="F594"/>
  <c r="E594"/>
  <c r="D594"/>
  <c r="C593"/>
  <c r="C592"/>
  <c r="C591"/>
  <c r="C590"/>
  <c r="C589"/>
  <c r="G588"/>
  <c r="F588"/>
  <c r="E588"/>
  <c r="D588"/>
  <c r="C587"/>
  <c r="C586"/>
  <c r="C585"/>
  <c r="C584"/>
  <c r="C583"/>
  <c r="G582"/>
  <c r="F582"/>
  <c r="E582"/>
  <c r="D582"/>
  <c r="C575"/>
  <c r="C574"/>
  <c r="C573"/>
  <c r="C572"/>
  <c r="C571"/>
  <c r="G570"/>
  <c r="F570"/>
  <c r="E570"/>
  <c r="D570"/>
  <c r="C569"/>
  <c r="C568"/>
  <c r="C567"/>
  <c r="C566"/>
  <c r="C565"/>
  <c r="G564"/>
  <c r="F564"/>
  <c r="E564"/>
  <c r="D564"/>
  <c r="C557"/>
  <c r="C556"/>
  <c r="C555"/>
  <c r="C554"/>
  <c r="C553"/>
  <c r="G552"/>
  <c r="F552"/>
  <c r="E552"/>
  <c r="D552"/>
  <c r="C551"/>
  <c r="C550"/>
  <c r="C549"/>
  <c r="C548"/>
  <c r="C547"/>
  <c r="G546"/>
  <c r="F546"/>
  <c r="E546"/>
  <c r="D546"/>
  <c r="C533"/>
  <c r="C532"/>
  <c r="C531"/>
  <c r="C530"/>
  <c r="C529"/>
  <c r="G528"/>
  <c r="F528"/>
  <c r="E528"/>
  <c r="D528"/>
  <c r="C527"/>
  <c r="C526"/>
  <c r="C525"/>
  <c r="C524"/>
  <c r="C523"/>
  <c r="G522"/>
  <c r="F522"/>
  <c r="E522"/>
  <c r="D522"/>
  <c r="C521"/>
  <c r="C520"/>
  <c r="C519"/>
  <c r="C518"/>
  <c r="C517"/>
  <c r="G516"/>
  <c r="F516"/>
  <c r="E516"/>
  <c r="D516"/>
  <c r="C515"/>
  <c r="C514"/>
  <c r="C513"/>
  <c r="C512"/>
  <c r="C511"/>
  <c r="G510"/>
  <c r="F510"/>
  <c r="E510"/>
  <c r="D510"/>
  <c r="C509"/>
  <c r="C508"/>
  <c r="C507"/>
  <c r="C506"/>
  <c r="C505"/>
  <c r="G504"/>
  <c r="F504"/>
  <c r="E504"/>
  <c r="D504"/>
  <c r="C497"/>
  <c r="C496"/>
  <c r="C495"/>
  <c r="C494"/>
  <c r="C493"/>
  <c r="G492"/>
  <c r="F492"/>
  <c r="E492"/>
  <c r="D492"/>
  <c r="C491"/>
  <c r="C490"/>
  <c r="C489"/>
  <c r="C488"/>
  <c r="C487"/>
  <c r="G486"/>
  <c r="F486"/>
  <c r="E486"/>
  <c r="D486"/>
  <c r="C485"/>
  <c r="C484"/>
  <c r="C483"/>
  <c r="C482"/>
  <c r="C481"/>
  <c r="G480"/>
  <c r="F480"/>
  <c r="E480"/>
  <c r="D480"/>
  <c r="C479"/>
  <c r="C478"/>
  <c r="C477"/>
  <c r="C476"/>
  <c r="C475"/>
  <c r="G474"/>
  <c r="F474"/>
  <c r="E474"/>
  <c r="D474"/>
  <c r="C473"/>
  <c r="C472"/>
  <c r="C471"/>
  <c r="C470"/>
  <c r="C469"/>
  <c r="G468"/>
  <c r="F468"/>
  <c r="E468"/>
  <c r="D468"/>
  <c r="C467"/>
  <c r="C466"/>
  <c r="C465"/>
  <c r="C464"/>
  <c r="C463"/>
  <c r="G462"/>
  <c r="F462"/>
  <c r="E462"/>
  <c r="D462"/>
  <c r="C461"/>
  <c r="C460"/>
  <c r="C459"/>
  <c r="C458"/>
  <c r="C457"/>
  <c r="G456"/>
  <c r="F456"/>
  <c r="E456"/>
  <c r="D456"/>
  <c r="C455"/>
  <c r="C454"/>
  <c r="C453"/>
  <c r="C452"/>
  <c r="C451"/>
  <c r="G450"/>
  <c r="F450"/>
  <c r="E450"/>
  <c r="D450"/>
  <c r="C443"/>
  <c r="C442"/>
  <c r="C441"/>
  <c r="C440"/>
  <c r="C439"/>
  <c r="G438"/>
  <c r="F438"/>
  <c r="E438"/>
  <c r="D438"/>
  <c r="C437"/>
  <c r="C436"/>
  <c r="C435"/>
  <c r="C434"/>
  <c r="C433"/>
  <c r="G432"/>
  <c r="F432"/>
  <c r="E432"/>
  <c r="D432"/>
  <c r="C431"/>
  <c r="C430"/>
  <c r="C429"/>
  <c r="C428"/>
  <c r="C427"/>
  <c r="G426"/>
  <c r="F426"/>
  <c r="E426"/>
  <c r="D426"/>
  <c r="C407"/>
  <c r="C406"/>
  <c r="C405"/>
  <c r="C404"/>
  <c r="C403"/>
  <c r="G402"/>
  <c r="F402"/>
  <c r="E402"/>
  <c r="D402"/>
  <c r="C401"/>
  <c r="C400"/>
  <c r="C399"/>
  <c r="C398"/>
  <c r="C397"/>
  <c r="G396"/>
  <c r="F396"/>
  <c r="E396"/>
  <c r="D396"/>
  <c r="C395"/>
  <c r="C394"/>
  <c r="C393"/>
  <c r="C392"/>
  <c r="C391"/>
  <c r="G390"/>
  <c r="F390"/>
  <c r="E390"/>
  <c r="D390"/>
  <c r="C389"/>
  <c r="C388"/>
  <c r="C387"/>
  <c r="C386"/>
  <c r="C385"/>
  <c r="G384"/>
  <c r="F384"/>
  <c r="E384"/>
  <c r="D384"/>
  <c r="C383"/>
  <c r="C382"/>
  <c r="C381"/>
  <c r="C380"/>
  <c r="C379"/>
  <c r="G378"/>
  <c r="F378"/>
  <c r="E378"/>
  <c r="D378"/>
  <c r="C371"/>
  <c r="C370"/>
  <c r="C369"/>
  <c r="C368"/>
  <c r="C367"/>
  <c r="G366"/>
  <c r="F366"/>
  <c r="E366"/>
  <c r="D366"/>
  <c r="C365"/>
  <c r="C364"/>
  <c r="C363"/>
  <c r="C362"/>
  <c r="C361"/>
  <c r="G360"/>
  <c r="F360"/>
  <c r="E360"/>
  <c r="D360"/>
  <c r="C353"/>
  <c r="C347" s="1"/>
  <c r="C352"/>
  <c r="C346" s="1"/>
  <c r="C351"/>
  <c r="C345" s="1"/>
  <c r="C350"/>
  <c r="C344" s="1"/>
  <c r="C349"/>
  <c r="C343" s="1"/>
  <c r="C341"/>
  <c r="C340"/>
  <c r="C339"/>
  <c r="C338"/>
  <c r="C337"/>
  <c r="G336"/>
  <c r="F336"/>
  <c r="E336"/>
  <c r="D336"/>
  <c r="C335"/>
  <c r="C334"/>
  <c r="C333"/>
  <c r="C332"/>
  <c r="C331"/>
  <c r="G330"/>
  <c r="F330"/>
  <c r="E330"/>
  <c r="D330"/>
  <c r="C323"/>
  <c r="C322"/>
  <c r="C321"/>
  <c r="C320"/>
  <c r="C319"/>
  <c r="G318"/>
  <c r="F318"/>
  <c r="E318"/>
  <c r="D318"/>
  <c r="C317"/>
  <c r="C316"/>
  <c r="C315"/>
  <c r="C314"/>
  <c r="C313"/>
  <c r="G312"/>
  <c r="F312"/>
  <c r="E312"/>
  <c r="D312"/>
  <c r="C311"/>
  <c r="C310"/>
  <c r="C309"/>
  <c r="C308"/>
  <c r="C307"/>
  <c r="G306"/>
  <c r="F306"/>
  <c r="E306"/>
  <c r="D306"/>
  <c r="C305"/>
  <c r="C304"/>
  <c r="C303"/>
  <c r="C302"/>
  <c r="C301"/>
  <c r="G300"/>
  <c r="F300"/>
  <c r="E300"/>
  <c r="D300"/>
  <c r="C299"/>
  <c r="C298"/>
  <c r="C297"/>
  <c r="C296"/>
  <c r="C295"/>
  <c r="G294"/>
  <c r="F294"/>
  <c r="E294"/>
  <c r="D294"/>
  <c r="C281"/>
  <c r="C280"/>
  <c r="C279"/>
  <c r="C278"/>
  <c r="C277"/>
  <c r="G276"/>
  <c r="F276"/>
  <c r="E276"/>
  <c r="D276"/>
  <c r="C275"/>
  <c r="C274"/>
  <c r="C273"/>
  <c r="C272"/>
  <c r="C271"/>
  <c r="G270"/>
  <c r="F270"/>
  <c r="E270"/>
  <c r="D270"/>
  <c r="C269"/>
  <c r="C268"/>
  <c r="C267"/>
  <c r="C266"/>
  <c r="C265"/>
  <c r="G264"/>
  <c r="F264"/>
  <c r="D264"/>
  <c r="C251"/>
  <c r="C250"/>
  <c r="C249"/>
  <c r="C248"/>
  <c r="C247"/>
  <c r="G246"/>
  <c r="F246"/>
  <c r="E246"/>
  <c r="D246"/>
  <c r="C245"/>
  <c r="C244"/>
  <c r="C243"/>
  <c r="C242"/>
  <c r="C241"/>
  <c r="G240"/>
  <c r="F240"/>
  <c r="E240"/>
  <c r="D240"/>
  <c r="C233"/>
  <c r="C232"/>
  <c r="C231"/>
  <c r="C230"/>
  <c r="C229"/>
  <c r="G228"/>
  <c r="F228"/>
  <c r="E228"/>
  <c r="D228"/>
  <c r="C227"/>
  <c r="C226"/>
  <c r="C225"/>
  <c r="C224"/>
  <c r="C223"/>
  <c r="G222"/>
  <c r="F222"/>
  <c r="E222"/>
  <c r="D222"/>
  <c r="C221"/>
  <c r="C220"/>
  <c r="C219"/>
  <c r="C218"/>
  <c r="C217"/>
  <c r="G216"/>
  <c r="F216"/>
  <c r="E216"/>
  <c r="D216"/>
  <c r="C215"/>
  <c r="C214"/>
  <c r="C213"/>
  <c r="C212"/>
  <c r="C211"/>
  <c r="G210"/>
  <c r="F210"/>
  <c r="E210"/>
  <c r="D210"/>
  <c r="C209"/>
  <c r="C208"/>
  <c r="C207"/>
  <c r="C206"/>
  <c r="C205"/>
  <c r="G204"/>
  <c r="F204"/>
  <c r="E204"/>
  <c r="D204"/>
  <c r="C203"/>
  <c r="C202"/>
  <c r="C201"/>
  <c r="C200"/>
  <c r="C199"/>
  <c r="G198"/>
  <c r="F198"/>
  <c r="E198"/>
  <c r="D198"/>
  <c r="C179"/>
  <c r="C178"/>
  <c r="C177"/>
  <c r="C176"/>
  <c r="C175"/>
  <c r="G174"/>
  <c r="F174"/>
  <c r="E174"/>
  <c r="D174"/>
  <c r="C173"/>
  <c r="C172"/>
  <c r="C171"/>
  <c r="C170"/>
  <c r="C169"/>
  <c r="G168"/>
  <c r="F168"/>
  <c r="E168"/>
  <c r="D168"/>
  <c r="C167"/>
  <c r="C166"/>
  <c r="C165"/>
  <c r="C164"/>
  <c r="C163"/>
  <c r="G162"/>
  <c r="F162"/>
  <c r="E162"/>
  <c r="D162"/>
  <c r="C155"/>
  <c r="C154"/>
  <c r="C153"/>
  <c r="C152"/>
  <c r="C151"/>
  <c r="G150"/>
  <c r="F150"/>
  <c r="E150"/>
  <c r="D150"/>
  <c r="C149"/>
  <c r="C148"/>
  <c r="C147"/>
  <c r="C146"/>
  <c r="C145"/>
  <c r="G144"/>
  <c r="F144"/>
  <c r="E144"/>
  <c r="D144"/>
  <c r="C143"/>
  <c r="C142"/>
  <c r="C141"/>
  <c r="C140"/>
  <c r="C139"/>
  <c r="G138"/>
  <c r="F138"/>
  <c r="E138"/>
  <c r="D138"/>
  <c r="C137"/>
  <c r="C136"/>
  <c r="C135"/>
  <c r="C134"/>
  <c r="C133"/>
  <c r="G132"/>
  <c r="F132"/>
  <c r="E132"/>
  <c r="D132"/>
  <c r="C131"/>
  <c r="C130"/>
  <c r="C129"/>
  <c r="C128"/>
  <c r="C127"/>
  <c r="G126"/>
  <c r="F126"/>
  <c r="E126"/>
  <c r="D126"/>
  <c r="C125"/>
  <c r="C124"/>
  <c r="C123"/>
  <c r="C122"/>
  <c r="C121"/>
  <c r="G120"/>
  <c r="F120"/>
  <c r="E120"/>
  <c r="D120"/>
  <c r="C113"/>
  <c r="C112"/>
  <c r="C111"/>
  <c r="C110"/>
  <c r="C109"/>
  <c r="G108"/>
  <c r="F108"/>
  <c r="E108"/>
  <c r="D108"/>
  <c r="C107"/>
  <c r="C106"/>
  <c r="C105"/>
  <c r="C104"/>
  <c r="C103"/>
  <c r="G102"/>
  <c r="F102"/>
  <c r="E102"/>
  <c r="D102"/>
  <c r="C101"/>
  <c r="C100"/>
  <c r="C99"/>
  <c r="C98"/>
  <c r="C97"/>
  <c r="G96"/>
  <c r="F96"/>
  <c r="E96"/>
  <c r="D96"/>
  <c r="C95"/>
  <c r="C94"/>
  <c r="C93"/>
  <c r="C92"/>
  <c r="C91"/>
  <c r="G90"/>
  <c r="F90"/>
  <c r="E90"/>
  <c r="D90"/>
  <c r="C89"/>
  <c r="C88"/>
  <c r="C87"/>
  <c r="C86"/>
  <c r="C85"/>
  <c r="G84"/>
  <c r="F84"/>
  <c r="E84"/>
  <c r="D84"/>
  <c r="C83"/>
  <c r="C82"/>
  <c r="C81"/>
  <c r="C80"/>
  <c r="C79"/>
  <c r="G78"/>
  <c r="F78"/>
  <c r="E78"/>
  <c r="D78"/>
  <c r="C77"/>
  <c r="C72" s="1"/>
  <c r="C65"/>
  <c r="C64"/>
  <c r="C63"/>
  <c r="C62"/>
  <c r="C61"/>
  <c r="G60"/>
  <c r="F60"/>
  <c r="E60"/>
  <c r="D60"/>
  <c r="C53"/>
  <c r="C52"/>
  <c r="C51"/>
  <c r="C50"/>
  <c r="C49"/>
  <c r="G48"/>
  <c r="F48"/>
  <c r="E48"/>
  <c r="D48"/>
  <c r="C47"/>
  <c r="C46"/>
  <c r="C45"/>
  <c r="C44"/>
  <c r="C43"/>
  <c r="G42"/>
  <c r="F42"/>
  <c r="E42"/>
  <c r="D42"/>
  <c r="C41"/>
  <c r="C40"/>
  <c r="C39"/>
  <c r="C38"/>
  <c r="C37"/>
  <c r="G36"/>
  <c r="F36"/>
  <c r="E36"/>
  <c r="D36"/>
  <c r="C35"/>
  <c r="C34"/>
  <c r="C33"/>
  <c r="C32"/>
  <c r="C31"/>
  <c r="G30"/>
  <c r="F30"/>
  <c r="E30"/>
  <c r="D30"/>
  <c r="C29"/>
  <c r="C28"/>
  <c r="C27"/>
  <c r="C26"/>
  <c r="C25"/>
  <c r="G24"/>
  <c r="F24"/>
  <c r="E24"/>
  <c r="D24"/>
  <c r="C412" l="1"/>
  <c r="D10"/>
  <c r="C10" s="1"/>
  <c r="C410"/>
  <c r="D8"/>
  <c r="C8" s="1"/>
  <c r="C411"/>
  <c r="E7"/>
  <c r="E6" s="1"/>
  <c r="C409"/>
  <c r="F408"/>
  <c r="F7"/>
  <c r="F6" s="1"/>
  <c r="C414"/>
  <c r="D408"/>
  <c r="C348"/>
  <c r="C342" s="1"/>
  <c r="C1506"/>
  <c r="C1500"/>
  <c r="C1494"/>
  <c r="C1488"/>
  <c r="C1482"/>
  <c r="C1470"/>
  <c r="C1464"/>
  <c r="C1452"/>
  <c r="C1446"/>
  <c r="C1440"/>
  <c r="C1434"/>
  <c r="C1422"/>
  <c r="C1416"/>
  <c r="C1410"/>
  <c r="C1404"/>
  <c r="C1398"/>
  <c r="C1392"/>
  <c r="C1386"/>
  <c r="C1380"/>
  <c r="C1374"/>
  <c r="C1368"/>
  <c r="C1362"/>
  <c r="C1356"/>
  <c r="C1344"/>
  <c r="C1338"/>
  <c r="C1332"/>
  <c r="C1326"/>
  <c r="C1314"/>
  <c r="C1308"/>
  <c r="C1302"/>
  <c r="C1290"/>
  <c r="C1284"/>
  <c r="C1278"/>
  <c r="C1272"/>
  <c r="C1260"/>
  <c r="C1254"/>
  <c r="C1248"/>
  <c r="C1236"/>
  <c r="C1230"/>
  <c r="C1218"/>
  <c r="C1212"/>
  <c r="C1206"/>
  <c r="C1200"/>
  <c r="C1194"/>
  <c r="C1188"/>
  <c r="C1182"/>
  <c r="C1176"/>
  <c r="C1170"/>
  <c r="C1152"/>
  <c r="C1146"/>
  <c r="C1140"/>
  <c r="C1134"/>
  <c r="C1128"/>
  <c r="C1122"/>
  <c r="C1116"/>
  <c r="C1110"/>
  <c r="C1104"/>
  <c r="C1098"/>
  <c r="C1092"/>
  <c r="C1086"/>
  <c r="C1080"/>
  <c r="C1074"/>
  <c r="C1068"/>
  <c r="C1062"/>
  <c r="C1056"/>
  <c r="C1050"/>
  <c r="C1044"/>
  <c r="C1038"/>
  <c r="C1032"/>
  <c r="C1026"/>
  <c r="C1014"/>
  <c r="C1008"/>
  <c r="C1002"/>
  <c r="C996"/>
  <c r="C990"/>
  <c r="C984"/>
  <c r="C978"/>
  <c r="C972"/>
  <c r="C966"/>
  <c r="C960"/>
  <c r="C954"/>
  <c r="C948"/>
  <c r="C942"/>
  <c r="C936"/>
  <c r="C930"/>
  <c r="C924"/>
  <c r="C918"/>
  <c r="C912"/>
  <c r="C906"/>
  <c r="C900"/>
  <c r="C876"/>
  <c r="C870"/>
  <c r="C864"/>
  <c r="C858"/>
  <c r="C846"/>
  <c r="C840"/>
  <c r="C834"/>
  <c r="C828"/>
  <c r="C816"/>
  <c r="C810" s="1"/>
  <c r="C804"/>
  <c r="C798"/>
  <c r="C792"/>
  <c r="C786"/>
  <c r="C780"/>
  <c r="C768"/>
  <c r="C762"/>
  <c r="C756"/>
  <c r="C750"/>
  <c r="C744"/>
  <c r="C738"/>
  <c r="C732"/>
  <c r="C726"/>
  <c r="C720"/>
  <c r="C714"/>
  <c r="C708"/>
  <c r="C702"/>
  <c r="C696"/>
  <c r="C690"/>
  <c r="C684"/>
  <c r="C678"/>
  <c r="C672"/>
  <c r="C666"/>
  <c r="C660"/>
  <c r="C648"/>
  <c r="C642" s="1"/>
  <c r="C636"/>
  <c r="C630"/>
  <c r="C624"/>
  <c r="C618"/>
  <c r="C612"/>
  <c r="C606"/>
  <c r="C594"/>
  <c r="C588"/>
  <c r="C582"/>
  <c r="C570"/>
  <c r="C564"/>
  <c r="C552"/>
  <c r="C546"/>
  <c r="C528"/>
  <c r="C522"/>
  <c r="C516"/>
  <c r="C510"/>
  <c r="C504"/>
  <c r="C492"/>
  <c r="C486"/>
  <c r="C480"/>
  <c r="C474"/>
  <c r="C468"/>
  <c r="C462"/>
  <c r="C456"/>
  <c r="C450"/>
  <c r="C438"/>
  <c r="C432"/>
  <c r="C426"/>
  <c r="C402"/>
  <c r="C396"/>
  <c r="C390"/>
  <c r="C384"/>
  <c r="C378"/>
  <c r="C366"/>
  <c r="C360"/>
  <c r="C336"/>
  <c r="C330"/>
  <c r="C318"/>
  <c r="C312"/>
  <c r="C306"/>
  <c r="C300"/>
  <c r="C294"/>
  <c r="C276"/>
  <c r="C270"/>
  <c r="C264"/>
  <c r="C246"/>
  <c r="C240"/>
  <c r="C228"/>
  <c r="C222"/>
  <c r="C216"/>
  <c r="C210"/>
  <c r="C204"/>
  <c r="C198"/>
  <c r="C174"/>
  <c r="C168"/>
  <c r="C162"/>
  <c r="C150"/>
  <c r="C144"/>
  <c r="C138"/>
  <c r="C132"/>
  <c r="C126"/>
  <c r="C120"/>
  <c r="C108"/>
  <c r="C102"/>
  <c r="C96"/>
  <c r="C90"/>
  <c r="C84"/>
  <c r="C78"/>
  <c r="C60"/>
  <c r="C48"/>
  <c r="C42"/>
  <c r="C36"/>
  <c r="C30"/>
  <c r="C24"/>
  <c r="C408" l="1"/>
  <c r="C7"/>
  <c r="D6"/>
  <c r="C6" s="1"/>
</calcChain>
</file>

<file path=xl/sharedStrings.xml><?xml version="1.0" encoding="utf-8"?>
<sst xmlns="http://schemas.openxmlformats.org/spreadsheetml/2006/main" count="832" uniqueCount="722">
  <si>
    <t>Новоселовский муниципальный район</t>
  </si>
  <si>
    <t>№</t>
  </si>
  <si>
    <t>Наименование мероприятия</t>
  </si>
  <si>
    <t>Объем финансирования (тыс.руб.)</t>
  </si>
  <si>
    <t>всего</t>
  </si>
  <si>
    <t>федеральный</t>
  </si>
  <si>
    <t>краевой</t>
  </si>
  <si>
    <t>местный</t>
  </si>
  <si>
    <t>внебюджетные источники</t>
  </si>
  <si>
    <t>Итого по программе:</t>
  </si>
  <si>
    <t>1.1.1</t>
  </si>
  <si>
    <t>Внедрение новых. инновационных. высокоэффективных. энерго- и ресурсосберегающих технологий в отрасли растениеводства</t>
  </si>
  <si>
    <t>1.1.2</t>
  </si>
  <si>
    <t>Повышение технического оснащения сельскохозяйственных товаропроизводителей</t>
  </si>
  <si>
    <t>2781,7</t>
  </si>
  <si>
    <t>6700,8</t>
  </si>
  <si>
    <t>7035,8</t>
  </si>
  <si>
    <t>7387,7</t>
  </si>
  <si>
    <t>1.1.3</t>
  </si>
  <si>
    <t>Сохранение поголовья сельскохозяйственных животных. повышение их продуктивности</t>
  </si>
  <si>
    <t>24958,1</t>
  </si>
  <si>
    <t>30802,5</t>
  </si>
  <si>
    <t>32342,6</t>
  </si>
  <si>
    <t>33959,7</t>
  </si>
  <si>
    <t>1.1.4</t>
  </si>
  <si>
    <t>Увеличение удельного веса племенного скота в общем поголовье сельскохозяйственных животных</t>
  </si>
  <si>
    <t>4416,2</t>
  </si>
  <si>
    <t>4490,5</t>
  </si>
  <si>
    <t>4715,1</t>
  </si>
  <si>
    <t>4950,8</t>
  </si>
  <si>
    <t>5198,3</t>
  </si>
  <si>
    <t>1.1.5</t>
  </si>
  <si>
    <t>Внедрение новых. инновационных. высокоэффективных. энерго- и ресурсосберегающих технологий в отрасли животноводства</t>
  </si>
  <si>
    <t>1.2.2</t>
  </si>
  <si>
    <t>Повышение финансовой устойчивости сельскохозяйственных предприятий</t>
  </si>
  <si>
    <t>4043,2</t>
  </si>
  <si>
    <t>4176,8</t>
  </si>
  <si>
    <t>4385,6</t>
  </si>
  <si>
    <t>4604,9</t>
  </si>
  <si>
    <t>4835,1</t>
  </si>
  <si>
    <t>1.3.1</t>
  </si>
  <si>
    <t>Повышение квалификации руководителей и специалистов сельскохозяйственных предприятий</t>
  </si>
  <si>
    <t>1.3.2</t>
  </si>
  <si>
    <t>Привлечение и закрепление молодых специалистов в сельской местности</t>
  </si>
  <si>
    <t>1106,8</t>
  </si>
  <si>
    <t>352,2</t>
  </si>
  <si>
    <t>1162,2</t>
  </si>
  <si>
    <t>365,1</t>
  </si>
  <si>
    <t>1220,2</t>
  </si>
  <si>
    <t>383,6</t>
  </si>
  <si>
    <t>1281,2</t>
  </si>
  <si>
    <t>402,4</t>
  </si>
  <si>
    <t>1345,3</t>
  </si>
  <si>
    <t>422,3</t>
  </si>
  <si>
    <t>1.3.3</t>
  </si>
  <si>
    <t>Увеличение номинальной начисленной заработной платы рабочим сельхозпредприятий</t>
  </si>
  <si>
    <t>1.3.4</t>
  </si>
  <si>
    <t>Развитие малых форм хозяйствования КФХ. ЛПХ</t>
  </si>
  <si>
    <t>518,7</t>
  </si>
  <si>
    <t>498,9</t>
  </si>
  <si>
    <t>523,9</t>
  </si>
  <si>
    <t>550,1</t>
  </si>
  <si>
    <t>577,6</t>
  </si>
  <si>
    <t>1.3.5</t>
  </si>
  <si>
    <t>Участие ДЦП "Комплексные меры противодействия распространению наркомании. пьянства и алкоголизма на 2010 - 2012 годы"</t>
  </si>
  <si>
    <t>633,3</t>
  </si>
  <si>
    <t>3,85</t>
  </si>
  <si>
    <t>579,8</t>
  </si>
  <si>
    <t>3,52</t>
  </si>
  <si>
    <t>608,8</t>
  </si>
  <si>
    <t>3,7</t>
  </si>
  <si>
    <t>639,2</t>
  </si>
  <si>
    <t>3,89</t>
  </si>
  <si>
    <t>671,1</t>
  </si>
  <si>
    <t>4,08</t>
  </si>
  <si>
    <t>1.3.6</t>
  </si>
  <si>
    <t>Участие ДЦП "Обеспечение доступным жильем молодых семей и молодых специалистов в сельской местности" на 2009 - 2011</t>
  </si>
  <si>
    <t>337,1</t>
  </si>
  <si>
    <t>74,9</t>
  </si>
  <si>
    <t>39,33</t>
  </si>
  <si>
    <t>371,7</t>
  </si>
  <si>
    <t>41,3</t>
  </si>
  <si>
    <t>390,2</t>
  </si>
  <si>
    <t>43,4</t>
  </si>
  <si>
    <t>409,7</t>
  </si>
  <si>
    <t>45,52</t>
  </si>
  <si>
    <t>1.3.7</t>
  </si>
  <si>
    <t>Субвенции муниципальным образованием на выполнение отдельных государственных полномочий</t>
  </si>
  <si>
    <t>2829,4</t>
  </si>
  <si>
    <t>175,4</t>
  </si>
  <si>
    <t>2970,9</t>
  </si>
  <si>
    <t>184,2</t>
  </si>
  <si>
    <t>3119,4</t>
  </si>
  <si>
    <t>193,4</t>
  </si>
  <si>
    <t>3275,4</t>
  </si>
  <si>
    <t>1.4.1</t>
  </si>
  <si>
    <t>поддержка элитного семеноводства</t>
  </si>
  <si>
    <t>973,1</t>
  </si>
  <si>
    <t>975,1</t>
  </si>
  <si>
    <t>1023,9</t>
  </si>
  <si>
    <t>1128,8</t>
  </si>
  <si>
    <t>1.4.2</t>
  </si>
  <si>
    <t>страхование урожая</t>
  </si>
  <si>
    <t>4056,3</t>
  </si>
  <si>
    <t>4272,5</t>
  </si>
  <si>
    <t>4486,1</t>
  </si>
  <si>
    <t>4710,4</t>
  </si>
  <si>
    <t>1.4.3</t>
  </si>
  <si>
    <t>субсидии по приобретению протравителей и гербицидов</t>
  </si>
  <si>
    <t>4415,1</t>
  </si>
  <si>
    <t>4635,9</t>
  </si>
  <si>
    <t>4867,6</t>
  </si>
  <si>
    <t>1.4.4</t>
  </si>
  <si>
    <t>расходы по приобретению средств химической защиты растений</t>
  </si>
  <si>
    <t>542,4</t>
  </si>
  <si>
    <t>569,5</t>
  </si>
  <si>
    <t>627,9</t>
  </si>
  <si>
    <t>1.4.5</t>
  </si>
  <si>
    <t>расходы по приобретению минеральных удобрений</t>
  </si>
  <si>
    <t>1977,8</t>
  </si>
  <si>
    <t>2127,3</t>
  </si>
  <si>
    <t>2233,7</t>
  </si>
  <si>
    <t>2345,3</t>
  </si>
  <si>
    <t>2462,6</t>
  </si>
  <si>
    <t>1.4.6</t>
  </si>
  <si>
    <t>Возмещение затрат по процентам за кредиты до 1 года</t>
  </si>
  <si>
    <t>68,2</t>
  </si>
  <si>
    <t>69,9</t>
  </si>
  <si>
    <t>73,4</t>
  </si>
  <si>
    <t>77,1</t>
  </si>
  <si>
    <t>80,9</t>
  </si>
  <si>
    <t>ДЦП "О территориальном планировании Красноярского края на 2009 - 2011 годы" Проект схемы территориального планирования Новосёловского района</t>
  </si>
  <si>
    <t>1157,4</t>
  </si>
  <si>
    <t>128,6</t>
  </si>
  <si>
    <t xml:space="preserve">Приобретение вторичного или строительство нового жилья в целях реализации долгосроцной целевой программе "Обеспечение жильём молодых семей" </t>
  </si>
  <si>
    <t>1360,8</t>
  </si>
  <si>
    <t>340,2</t>
  </si>
  <si>
    <t>1434,3</t>
  </si>
  <si>
    <t>359,6</t>
  </si>
  <si>
    <t>1511,8</t>
  </si>
  <si>
    <t>1593,4</t>
  </si>
  <si>
    <t>399,5</t>
  </si>
  <si>
    <t>Строительство индивидуального жилья за счёт средств граждан района.</t>
  </si>
  <si>
    <t>3.1.1</t>
  </si>
  <si>
    <t>содержание межпоселенческих дорог круглогодичного действия. находящихся в ведении муниципальных образований</t>
  </si>
  <si>
    <t>3.1.2</t>
  </si>
  <si>
    <t>содержание краевых автомобильных дорог общего пользования</t>
  </si>
  <si>
    <t>3.1.3</t>
  </si>
  <si>
    <t>Содержание  ледовых переправ  на дорогах общего пользования</t>
  </si>
  <si>
    <t>3.1.4</t>
  </si>
  <si>
    <t>Содержание паромных.  переправ  на дорогах общего пользования</t>
  </si>
  <si>
    <t>3.1.5</t>
  </si>
  <si>
    <t>планово - предупредительный ремонт мостов на 2011 год по краевым автомобильным дорогам общего пользования</t>
  </si>
  <si>
    <t>724,1</t>
  </si>
  <si>
    <t>3.1.6</t>
  </si>
  <si>
    <t>Субсидии на компенсацию расходов. возникающих в результате государственного регулирования тарифов по водному транспорту</t>
  </si>
  <si>
    <t>3.1.7</t>
  </si>
  <si>
    <t>Ремонт автодороги территориального значения общего пользования "Енисей - ветлолобово -Малый Имыш (участок 12-22 км.)</t>
  </si>
  <si>
    <t>23950,2</t>
  </si>
  <si>
    <t>3.2.1</t>
  </si>
  <si>
    <t>Улучшение материально - технической базы транспортной отрасли</t>
  </si>
  <si>
    <t>3.2.2</t>
  </si>
  <si>
    <t>Субсидирование компенсации расходов. возниеающих в результате небольшой интенсивности пассажиропотоков по межмуниципальным и пригородным автобусным маршрутам</t>
  </si>
  <si>
    <t>1753,8</t>
  </si>
  <si>
    <t>1876,3</t>
  </si>
  <si>
    <t>1983,5</t>
  </si>
  <si>
    <t>2102,4</t>
  </si>
  <si>
    <t>2228,5</t>
  </si>
  <si>
    <t>4.1.1</t>
  </si>
  <si>
    <t>Поддержка субъектов малого и (или) среднего предпринимательства. направленная на развитие инвестиционной деятельности. развитие системы кредитования и снижение затрат субъектов малого и среднего предпринимательства. возникающих в связи с привлечением финансовых ресурсов.</t>
  </si>
  <si>
    <t>78,85</t>
  </si>
  <si>
    <t>83,34</t>
  </si>
  <si>
    <t>87,84</t>
  </si>
  <si>
    <t>92,59</t>
  </si>
  <si>
    <t>97,59</t>
  </si>
  <si>
    <t>4.1.2</t>
  </si>
  <si>
    <t>Поддержка создаваемых субъектов малого и среднего предпринимательства. а также субъектов. осуществляющих продвижение продукции  собственного производства на российский и международный рынки.</t>
  </si>
  <si>
    <t>15,15</t>
  </si>
  <si>
    <t>16,01</t>
  </si>
  <si>
    <t>16,88</t>
  </si>
  <si>
    <t>17,79</t>
  </si>
  <si>
    <t>18,75</t>
  </si>
  <si>
    <t>4.1.3</t>
  </si>
  <si>
    <t>Проведение конкурсов среди субъектов малого и среднего предпринимательства</t>
  </si>
  <si>
    <t>5.1.1</t>
  </si>
  <si>
    <t>Субсидии бюджетам муниицпальных образований на реализацию мероприятий по установлению предельных индексов изменения размера платы граждан за жилое помещение и предельных индексов изменения размера платы граждан за коммунальные услуги</t>
  </si>
  <si>
    <t>3130,8</t>
  </si>
  <si>
    <t>31,6</t>
  </si>
  <si>
    <t>2620,8</t>
  </si>
  <si>
    <t>26,2</t>
  </si>
  <si>
    <t>1660,6</t>
  </si>
  <si>
    <t>16,6</t>
  </si>
  <si>
    <t>1909,7</t>
  </si>
  <si>
    <t>19,1</t>
  </si>
  <si>
    <t>2196,1</t>
  </si>
  <si>
    <t>5.1.2</t>
  </si>
  <si>
    <t>1.Реализация мероприятий муниципальной целевой программы "Энергосбережение и повышение энергоэффективности в коммунальном комплексе Новоселовского района на 2011-2013гг."</t>
  </si>
  <si>
    <t>1450,47</t>
  </si>
  <si>
    <t>1482,54</t>
  </si>
  <si>
    <t>1564,6</t>
  </si>
  <si>
    <t>5.1.3</t>
  </si>
  <si>
    <t xml:space="preserve">    субсидии бюджетам муниципальных образований края на осуществление компенсационных выплат отдельным категориям граждан на возмещение расходов. связанных с установкой приборов учета энергоресурсов</t>
  </si>
  <si>
    <t>0,134</t>
  </si>
  <si>
    <t>5.1.4</t>
  </si>
  <si>
    <t>Создание условий функционирования частных  организаций коммунального комплекса с долей участия муниципального образования и (или) субъекта не более 25%</t>
  </si>
  <si>
    <t>396,8</t>
  </si>
  <si>
    <t>456,3</t>
  </si>
  <si>
    <t>524,7</t>
  </si>
  <si>
    <t>5.1.5</t>
  </si>
  <si>
    <t>Формирование профессионального кадрового состава</t>
  </si>
  <si>
    <t>121,8</t>
  </si>
  <si>
    <t>140,1</t>
  </si>
  <si>
    <t>161,1</t>
  </si>
  <si>
    <t>185,2</t>
  </si>
  <si>
    <t>5.2.2</t>
  </si>
  <si>
    <t xml:space="preserve">Субсидии бюджетам муниципальных образований края на реализацию неотложных мероприятия по повышению эксплуатационной надежности объектов жизнеобеспечения </t>
  </si>
  <si>
    <t>70,2</t>
  </si>
  <si>
    <t>8067,3</t>
  </si>
  <si>
    <t>80,7</t>
  </si>
  <si>
    <t>9277,3</t>
  </si>
  <si>
    <t>92,8</t>
  </si>
  <si>
    <t>10668,9</t>
  </si>
  <si>
    <t>106,7</t>
  </si>
  <si>
    <t>5.2.4</t>
  </si>
  <si>
    <t>Субсидии на реализацию мероприятий. предусмотренных региональной адресной программой по проведению капитального ремонта многоквартирных домов</t>
  </si>
  <si>
    <t>5.3.3</t>
  </si>
  <si>
    <t>Проведение работ по государственному кадастровому учету земельных участков. расположеннных под многоквартирными домами</t>
  </si>
  <si>
    <t>2884,2</t>
  </si>
  <si>
    <t>5.5.1</t>
  </si>
  <si>
    <t xml:space="preserve"> Строительство магистрального водопровода по ул.Калинина с.Новоселово с разработкой и экспертизой ПСД. экспертизой проекта  (КДЦП  "Модернизация. реконструкция и капитальный ремонт объектов коммунальной инфраструктуры муниципальных образований Красноярского  края")</t>
  </si>
  <si>
    <t>5.5.2</t>
  </si>
  <si>
    <t xml:space="preserve">  Строительство модульной котельной МКУ-3.72 в п.Анаш Новоселовского района с разработкой и экспертизой ПСД. экспертизой проекта  (КДЦП "Модернизация. реконструкция и капитальный ремонт объектов коммунальной инфраструктуры муниципальных образований Красноярского  края")</t>
  </si>
  <si>
    <t>5.6.1</t>
  </si>
  <si>
    <t xml:space="preserve">  Бурение скважины с поисково-оценочными работами в п.Кома (КДЦП  "Чистая вода" на 2011-2017гг.)</t>
  </si>
  <si>
    <t>1940,4</t>
  </si>
  <si>
    <t>19,6</t>
  </si>
  <si>
    <t>5.6.2</t>
  </si>
  <si>
    <t xml:space="preserve"> Бурение скважины с поисково-оценочными работами в п.Толстый Мыс (КДЦП   "Чистая вода" на 2011-2017гг.)</t>
  </si>
  <si>
    <t>1455,3</t>
  </si>
  <si>
    <t>14,7</t>
  </si>
  <si>
    <t>5.6.3</t>
  </si>
  <si>
    <t>КДЦП  "Чистая вода" на 2011-2017гг.  Бурение скважины с поисково-оценочными работами в д.Старая</t>
  </si>
  <si>
    <t>811,8</t>
  </si>
  <si>
    <t>8,2</t>
  </si>
  <si>
    <t>5.6.4</t>
  </si>
  <si>
    <t>Устройство системы очистки воды всего по району - 12шт. в том числе:  п.Чулым-3шт;  п.Курганы. п.Чесноки. п.Дивный-2шт;   п.Куртак. п.Кома. с.Светлолобово.  д.Табажак. п.Тесь  (КДЦП   "Чистая вода" на 2011-2017гг. )</t>
  </si>
  <si>
    <t>8335,8</t>
  </si>
  <si>
    <t>84,2</t>
  </si>
  <si>
    <t>5.6.5</t>
  </si>
  <si>
    <t>КДЦП   "Чистая вода" на 2011-2017гг. Очистные сооружения канализации в с. Новосёлово с разработкой и экспертизой ПСД. экспертизой проекта</t>
  </si>
  <si>
    <t>6.1.1.1</t>
  </si>
  <si>
    <t>Оказание медицинских услуг по программе государственных гарантий населению Новоселовского района  бесплатной медицинской помощи дифференцированно. учетом этапности оказания медицинской помощи (включая ОМС)</t>
  </si>
  <si>
    <t>63916,99</t>
  </si>
  <si>
    <t>6.1.1.2</t>
  </si>
  <si>
    <t>Реализация на территории Красноярского края постановления Правительства Российской Федерации от 30.07.94 № 890 "О государственной поддержки развития медицинской промышленности и улучшение обеспечения населения и учреждений здравоохранения  лекарственными средствами и изделиями медицинского назначения "</t>
  </si>
  <si>
    <t>1484,9</t>
  </si>
  <si>
    <t>6.1.1.3</t>
  </si>
  <si>
    <t>Реализация Закона Красноярского края от 10.12.04  № 12 -2703 "О мерах социальной поддержки ветеранов ". Закона Красноярского края от 10.12.2004 № 12-2711 "О мерах социальной поддержки реабилитированных лиц илиц . признанных пострадавшими от политических репрессий " в части обеспечения льготными лекарственными средствами . изделиями медицинского назначения и услугами по зубопротезированию. в том числе расходы на реализацию мер социальной поддержки пенсионеров в части обеспечения лекарственными средствами.</t>
  </si>
  <si>
    <t>654,8</t>
  </si>
  <si>
    <t>6.1.2.1</t>
  </si>
  <si>
    <t>Выхаживание .содержание и воспитание детей. оставшихся без попечения родителей .в учреждениях здравоохранения края до 4 лет.</t>
  </si>
  <si>
    <t>9,9</t>
  </si>
  <si>
    <t>6.1.2.2</t>
  </si>
  <si>
    <t xml:space="preserve">Предоставление детям в возрасте до 2 лет из малообеспеченных семей специальных молочных продуктов детского питания </t>
  </si>
  <si>
    <t>670,8</t>
  </si>
  <si>
    <t>6.1.2.3</t>
  </si>
  <si>
    <t>Программа модернизации здравоохранения (проведение капитального ремонта детского отделения и приемного покоя)</t>
  </si>
  <si>
    <t>289,7</t>
  </si>
  <si>
    <t>6.1.2.4</t>
  </si>
  <si>
    <t>Программа модернизации здравоохранения (оснащение оборудованием )</t>
  </si>
  <si>
    <t>42,5</t>
  </si>
  <si>
    <t>6.1.2.5</t>
  </si>
  <si>
    <t>Районная целевая программа "Снижение материнской смертности в Новоселовском районе"</t>
  </si>
  <si>
    <t>156,8</t>
  </si>
  <si>
    <t>6.1.2.6</t>
  </si>
  <si>
    <t>Совершенствование медицинской помощи новорожденным и женщинам в период беременности и родов в рамках национального проекта.</t>
  </si>
  <si>
    <t>6.1.2.7</t>
  </si>
  <si>
    <t>Диспансерное наблюдение ребенка в течении первого года жизни</t>
  </si>
  <si>
    <t>6.1.2.8</t>
  </si>
  <si>
    <t>Улучшение материально - технической базы учреждений здравоохранения</t>
  </si>
  <si>
    <t>6.1.3.1</t>
  </si>
  <si>
    <t xml:space="preserve">Предоставление медицинских услуг сверх программы гос.гарантий </t>
  </si>
  <si>
    <t>6.1.3.2</t>
  </si>
  <si>
    <t>Осуществление денежных выплат врачам общей (семейной) практики. участковым.</t>
  </si>
  <si>
    <t>6.1.3.3</t>
  </si>
  <si>
    <t>Осуществление денежных выплат медицинскому персоналу фельдшерско-акушерских пунктов .врачам.фельдшерам и медицинским сестрам скорой медицинской помощи</t>
  </si>
  <si>
    <t>1657,5</t>
  </si>
  <si>
    <t>103,9</t>
  </si>
  <si>
    <t>6.1.3.4</t>
  </si>
  <si>
    <t>Проведение дополнительной диспансеризации граждан в соответствии с Постановлением правительства РФ от 24.12.2007г № 921</t>
  </si>
  <si>
    <t>400,1</t>
  </si>
  <si>
    <t>6.1.3.5</t>
  </si>
  <si>
    <t>Проведение диспансеризации находящихся в стационарных учреждений детей сирот и детей оставшихся без попечения родителей . в соответствии постановления правительства РФ от 10.04.2007 № 221  через систему ОМС на территории Красноярского края</t>
  </si>
  <si>
    <t>102,3</t>
  </si>
  <si>
    <t>6.2.1.1</t>
  </si>
  <si>
    <t>Создание системы независимой оценки результатов обучения учащихся за курс  начальной школы</t>
  </si>
  <si>
    <t>8,5</t>
  </si>
  <si>
    <t>6.2.1.2</t>
  </si>
  <si>
    <t>Участие в краевом проекте по развитию альтернативных форм дошкольного образования</t>
  </si>
  <si>
    <t>6.2.2.1</t>
  </si>
  <si>
    <t>Создание среды для выявления и развития способностей каждого ребенка.</t>
  </si>
  <si>
    <t>6.2.2.2</t>
  </si>
  <si>
    <t>Поддержка одаренных детей</t>
  </si>
  <si>
    <t>39,2</t>
  </si>
  <si>
    <t>6.2.3.2</t>
  </si>
  <si>
    <t>Участие педагогов в профессиональных конкурсах разного уровня</t>
  </si>
  <si>
    <t>6.2.3.3</t>
  </si>
  <si>
    <t>Проведение августовских конференций «Реализация президентской инициативы «Наша новая школа»»; мероприятий к «Дню учителя»</t>
  </si>
  <si>
    <t>6.2.3.7</t>
  </si>
  <si>
    <t>Моральное и материальное стимулирование педагогических работников</t>
  </si>
  <si>
    <t>6.2.4.4</t>
  </si>
  <si>
    <t>Развитие сети дошкольных учреждений</t>
  </si>
  <si>
    <t>6.2.4.5</t>
  </si>
  <si>
    <t>Укрепление материальной  базы дошкольных учреждений</t>
  </si>
  <si>
    <t>6.2.4.6</t>
  </si>
  <si>
    <t>Укрепление материально-технической базы МОУ ДОД Новоселовского районного ДЮЦ</t>
  </si>
  <si>
    <t>6.2.4.7</t>
  </si>
  <si>
    <t>Обеспечение условий для безопасного подвоза детей</t>
  </si>
  <si>
    <t>6.2.4.8</t>
  </si>
  <si>
    <t>Укрепление материально - технической базы</t>
  </si>
  <si>
    <t>6.2.4.10</t>
  </si>
  <si>
    <t xml:space="preserve">Подготовка образовательных учреждений к новому учебному году: - оснащение медицинских кабинетов; -- приобретение технологического оборудования; - - приобретение и монтаж приборов искусственного освещения; - </t>
  </si>
  <si>
    <t>6.2.5.1</t>
  </si>
  <si>
    <t>Организация медицинского обслуживания в образовательных учреждениях</t>
  </si>
  <si>
    <t>6.2.6.1</t>
  </si>
  <si>
    <t>Укрепление материально-технической базы ДОЛ «Соснячок»</t>
  </si>
  <si>
    <t>77,7</t>
  </si>
  <si>
    <t>86,25</t>
  </si>
  <si>
    <t>6.2.6.2</t>
  </si>
  <si>
    <t>Создание комфортных и безопасных условий в ДОЛ «Соснячок»</t>
  </si>
  <si>
    <t>83,25</t>
  </si>
  <si>
    <t>92,4</t>
  </si>
  <si>
    <t>6.2.6.3</t>
  </si>
  <si>
    <t xml:space="preserve">Приобретение путевок в ДОЛ «Соснячок» </t>
  </si>
  <si>
    <t>388,5</t>
  </si>
  <si>
    <t>431,2</t>
  </si>
  <si>
    <t>6.2.6.4</t>
  </si>
  <si>
    <t>Расширение сети  муниципальных программ летнего  образовательного отдыха в рамках программы «Поколение XXI — развитие человеческого потенциала»:  "Искатель". "Лидер". "СТЭП"</t>
  </si>
  <si>
    <t>6.2.6.5</t>
  </si>
  <si>
    <t>Организация и проведение районного  турслета клуба замещающих семей «Солнышко»</t>
  </si>
  <si>
    <t>6,16</t>
  </si>
  <si>
    <t>6,83</t>
  </si>
  <si>
    <t>6.2.6.6</t>
  </si>
  <si>
    <t>Организация и проведение районного туристского слета учащихся</t>
  </si>
  <si>
    <t>6.2.6.7</t>
  </si>
  <si>
    <t>Организация и проведение районных учебных сборов учащихся 10-х классов общеобразовательных школ района</t>
  </si>
  <si>
    <t>6.2.6.8</t>
  </si>
  <si>
    <t>Организация и проведение  районного конкурса проектов  отдыха. оздоровления и занятости детей в летний период среди сельсоветов</t>
  </si>
  <si>
    <t>6.2.6.9</t>
  </si>
  <si>
    <t>Проведение районных соревнований среди детей и подростков по: вольной борьбе.  настольному тенесу.  городошному спорту.  лёгкой атлетике. игровым видам спорта</t>
  </si>
  <si>
    <t>6.2.6.10</t>
  </si>
  <si>
    <t>Участие в краевых соревнованиях: краевой турслёт.  краевой слёт школьных лесничеств.  краевой слёт - соревнование "Школа безопасности". краевые соревнования "Безопасное колесо" и другие</t>
  </si>
  <si>
    <t>6.2.6.11</t>
  </si>
  <si>
    <t>Спелеопоходы старшеклассников</t>
  </si>
  <si>
    <t>6.2.6.12</t>
  </si>
  <si>
    <t>Участие старшеклассников в сплавах по р. Мана</t>
  </si>
  <si>
    <t>6.2.6.13</t>
  </si>
  <si>
    <t>Участие образовательных учреждений в однодневных и многодневных  походах. туристско- краеведческих мероприятиях</t>
  </si>
  <si>
    <t>6.2.6.14</t>
  </si>
  <si>
    <t>Работа физкультурно-спортивных клубов общеобразовательных учреждений</t>
  </si>
  <si>
    <t>6.2.6.15</t>
  </si>
  <si>
    <t>Подготовка информационно-методических материалов и рекомендаций по организации  отдыха. оздоровления и занятости детей. подростков и молодежи</t>
  </si>
  <si>
    <t>3,5</t>
  </si>
  <si>
    <t>6.2.6.16</t>
  </si>
  <si>
    <t>Проведение совещаний. обучающих семинаров для:ректоров лагерей с дневным пребыванием. педагогического состава ДОЛ "Соснячок"</t>
  </si>
  <si>
    <t>6.2.6.17</t>
  </si>
  <si>
    <t>Направление на  краевые курсы повышения  квалификации специалистов ДОЛ «Соснячок»</t>
  </si>
  <si>
    <t>6.2.6.18</t>
  </si>
  <si>
    <t>Выпуск сборника  методических материалов для вожатых</t>
  </si>
  <si>
    <t>0,5</t>
  </si>
  <si>
    <t>6.2.6.19</t>
  </si>
  <si>
    <t>Выпуск сборника муниципальных программ  летнего отдыха детей</t>
  </si>
  <si>
    <t>6.2.7.1</t>
  </si>
  <si>
    <t xml:space="preserve"> Капитальный ремонт МДОУ «Малышок» с.Новоселово.</t>
  </si>
  <si>
    <t>1809,6</t>
  </si>
  <si>
    <t>6.2.7.2</t>
  </si>
  <si>
    <t xml:space="preserve"> Капитальный ремонт МДОУ «Березка» с.Легостаево.</t>
  </si>
  <si>
    <t>240,4</t>
  </si>
  <si>
    <t>6.2.7.3</t>
  </si>
  <si>
    <t>Капитальный ремоет отопительной системы в Толстомысенском МДОУ «Аленушка»</t>
  </si>
  <si>
    <t>6.2.7.4</t>
  </si>
  <si>
    <t>Монтаж водопроводной  и канализационной системы в Кульчекском детском саду.</t>
  </si>
  <si>
    <t>6.2.7.5</t>
  </si>
  <si>
    <t>Капитальный ремоет отопительной системы в Новоселовском МДОУ «Росинка»</t>
  </si>
  <si>
    <t>6.2.8.1</t>
  </si>
  <si>
    <t>Открытие семейных групп воспитания -2 группы в 2011году: в  д.Николаевка. в д. Камчатка</t>
  </si>
  <si>
    <t>271,34</t>
  </si>
  <si>
    <t>6.2.9.1</t>
  </si>
  <si>
    <t>Организация целевых курсов обучения и повышения квалификации кадров для реализации альтернативных и вариативных форм образова­ния</t>
  </si>
  <si>
    <t>6,42</t>
  </si>
  <si>
    <t>6.2.9.2</t>
  </si>
  <si>
    <t>Организация выездных курсов повышение квалификации по программе «Дошкольное воспитание» при сотрудничестве Красноярского педагогического колледжа № 2</t>
  </si>
  <si>
    <t>6.2.9.3</t>
  </si>
  <si>
    <t>Проведение муниципальных конференций. педаго­гических чтений к прфессиональному празднику День воспитателя и дошкольного работника.</t>
  </si>
  <si>
    <t>6.2.9.5</t>
  </si>
  <si>
    <t>Проведение муниципального конкурса «Лучший детский сад»</t>
  </si>
  <si>
    <t>6.2.10.1</t>
  </si>
  <si>
    <t>Реализация образовательных программ научно-технического направления в МОУ ДОД Новоселовском ДЮЦ для детей школьного возраста</t>
  </si>
  <si>
    <t>15,1</t>
  </si>
  <si>
    <t>6.2.10.2</t>
  </si>
  <si>
    <t>Модернизация материально-технической базы образовательной программы "Картинг" спортивно-технического направления</t>
  </si>
  <si>
    <t>6.2.10.3</t>
  </si>
  <si>
    <t>Создание и развитие системы учебно-исследовательских. научно-технических. спортивно-технических мероприятий</t>
  </si>
  <si>
    <t>6.2.10.4</t>
  </si>
  <si>
    <t>Сохдание условий для повышения квалификации педагогов дополнительного образования в области научно-технического и спортивно-технического творчества</t>
  </si>
  <si>
    <t>10,1</t>
  </si>
  <si>
    <t>6.2.11.1</t>
  </si>
  <si>
    <t>Приобретение учебных наглядных пособий. оборудования для Светлолобовской СОШ №6 имени героя России Мудрова М.И.</t>
  </si>
  <si>
    <t>113,2</t>
  </si>
  <si>
    <t>6.3.1</t>
  </si>
  <si>
    <t xml:space="preserve">ДЦП "Культура Красноярья " 2010 - 2012 годы Создание условий. обеспечивающих доступ населения к высококачественным культурным услугам. </t>
  </si>
  <si>
    <t>6.3.2</t>
  </si>
  <si>
    <t>ДЦП "Культура Красноярья " 2010 - 2012 годы Модернизация материально-технической базы учреждений культуры.</t>
  </si>
  <si>
    <t>6.3.3</t>
  </si>
  <si>
    <t>ДЦП "Культура Красноярья " 2010 - 2012 годы Обеспечение информационных потребностей населения.</t>
  </si>
  <si>
    <t>6.3.4</t>
  </si>
  <si>
    <t>ДЦП "Культура Красноярья " 2010 - 2012 годы  Комплектование книжных фондов библиотек</t>
  </si>
  <si>
    <t>171,6</t>
  </si>
  <si>
    <t>42,9</t>
  </si>
  <si>
    <t>181,7</t>
  </si>
  <si>
    <t>45,4</t>
  </si>
  <si>
    <t>6.3.5</t>
  </si>
  <si>
    <t xml:space="preserve">Создание условий. обеспечивающих доступ населения к высококачественным культурным услугам. </t>
  </si>
  <si>
    <t>316,2</t>
  </si>
  <si>
    <t>6.3.6</t>
  </si>
  <si>
    <t>Модернизация материально-технической базы учреждений культуры.</t>
  </si>
  <si>
    <t>6.3.7</t>
  </si>
  <si>
    <t>Ифнорматизация муниципальных библиотек</t>
  </si>
  <si>
    <t>6.3.8</t>
  </si>
  <si>
    <t>Комплектование библиотечных фондов за счёт местного бюджета и внебюджетных источников</t>
  </si>
  <si>
    <t>6.3.9</t>
  </si>
  <si>
    <t>Формирование и развитие культурного пространства в результате сохраниения и развития традиционной культуры и любительского творчества.</t>
  </si>
  <si>
    <t>6.3.10</t>
  </si>
  <si>
    <t>Развитие кинообслуживания.</t>
  </si>
  <si>
    <t>6.3.11</t>
  </si>
  <si>
    <t>Развитие внестационарных форм клубного и библиотечного обслуживания.</t>
  </si>
  <si>
    <t>6.3.12</t>
  </si>
  <si>
    <t>Поддержка молодых дарований. сохранение и развитие системы дополнительного образования</t>
  </si>
  <si>
    <t>6.3.13</t>
  </si>
  <si>
    <t>Повышение профессиональной компетентности кадров.</t>
  </si>
  <si>
    <t>6.3.14</t>
  </si>
  <si>
    <t>Комплектование библиотечных фондов за счёт межбюджетных трансфертов</t>
  </si>
  <si>
    <t>149,4</t>
  </si>
  <si>
    <t>0,15</t>
  </si>
  <si>
    <t>6.3.15</t>
  </si>
  <si>
    <t>Информатизация учреждений музейного типа</t>
  </si>
  <si>
    <t>6.3.16</t>
  </si>
  <si>
    <t>Приобретение  фондов музейных коллекций</t>
  </si>
  <si>
    <t>6.3.17</t>
  </si>
  <si>
    <t>Улучшение условий для деятельности районного музея</t>
  </si>
  <si>
    <t>6.3.18</t>
  </si>
  <si>
    <t>Комплектование библиотечных фондов периодическими изданиями</t>
  </si>
  <si>
    <t>6.3.20</t>
  </si>
  <si>
    <t>Оснащение муниципальных библиотек специализированным библиотечным оборудованием</t>
  </si>
  <si>
    <t>10,5</t>
  </si>
  <si>
    <t>11,7</t>
  </si>
  <si>
    <t>6.3.21</t>
  </si>
  <si>
    <t>Потребность в финансировании за счёт средств краевого бюджета еа комплектование библиотечного фонда в рамках КДЦП</t>
  </si>
  <si>
    <t>6.4.1</t>
  </si>
  <si>
    <t>Развитие сети клубов по месту жительства в рамках ДЦП "От массовости к мастерству" на 2011-2013 годы</t>
  </si>
  <si>
    <t>6.4.2</t>
  </si>
  <si>
    <t>Развитие адаптивной физической культуры и спорта в рамках ДЦП "От массовости к мастерству" на 2011-2013 годы</t>
  </si>
  <si>
    <t>6.4.3</t>
  </si>
  <si>
    <t>Приобретение спортивного оборудования и инвентаря для нужд учреждений дополнительного образования детей физкультурно-спортивной направленности в рамках ДЦП "От массовости к мастерству" на 2011-2013 годы</t>
  </si>
  <si>
    <t>6.4.4</t>
  </si>
  <si>
    <t>Приобретение автотранспорта для нужд учреждений дополнительного образования детей в рамкох ДЦП "От массовости к мастерству" на 2011-2013 годы</t>
  </si>
  <si>
    <t>1153,2</t>
  </si>
  <si>
    <t>11,5</t>
  </si>
  <si>
    <t>6.4.5</t>
  </si>
  <si>
    <t>Развитие и совершенствование системы дополнительного образования спортивной направленности.  Открытие ДЮСШ в с.Новосёлово.</t>
  </si>
  <si>
    <t>6.4.6</t>
  </si>
  <si>
    <t>Проведение районных спартакиад среди организаций и акционерных обществ.</t>
  </si>
  <si>
    <t>6.4.7</t>
  </si>
  <si>
    <t>Проведение районных спартакиад допризывной молодежи.</t>
  </si>
  <si>
    <t>6.4.8</t>
  </si>
  <si>
    <t>Проведение районных зимних и летних спартакиад учащихся общеобразовательных школ в рамках "Школьной спортивной лиги"</t>
  </si>
  <si>
    <t>6.4.9</t>
  </si>
  <si>
    <t>Проведение районных соревнований «Школа безопасности»</t>
  </si>
  <si>
    <t>6.4.10</t>
  </si>
  <si>
    <t>Проведение районных учебных сборов</t>
  </si>
  <si>
    <t>6.4.11</t>
  </si>
  <si>
    <t>Проведение районных спортивно-массовых мероприятий согласно календарному плану</t>
  </si>
  <si>
    <t>6.4.12</t>
  </si>
  <si>
    <t xml:space="preserve">Проведение спортивных праздников </t>
  </si>
  <si>
    <t>6.4.13</t>
  </si>
  <si>
    <t>Проведение районного военно-спортивного лагеря «Вымпел»</t>
  </si>
  <si>
    <t>6.4.14</t>
  </si>
  <si>
    <t xml:space="preserve">Совершенствование деятельности организаторов спортивно-массовой работы при сельсоветах </t>
  </si>
  <si>
    <t>104,1</t>
  </si>
  <si>
    <t>6.4.15</t>
  </si>
  <si>
    <t>Проведение межрайонных и краевых соревнований</t>
  </si>
  <si>
    <t>6.4.16</t>
  </si>
  <si>
    <t>Проведение соревнований среди инвалидов и командирование сборных команд на краевые спартакиады</t>
  </si>
  <si>
    <t>6.4.18</t>
  </si>
  <si>
    <t xml:space="preserve">Реализация долгосрочной целевой программы «Развитие детского спорта в Новоселовском районе» на 2010-2012 годы </t>
  </si>
  <si>
    <t>6.4.19</t>
  </si>
  <si>
    <t xml:space="preserve">Реализация долгосрочной целевой программы «От молодежных проектов до реальных дел» на 2010-2012 годы </t>
  </si>
  <si>
    <t>6.4.20</t>
  </si>
  <si>
    <t>Командирование спортсменов на соревнования различного ранга.</t>
  </si>
  <si>
    <t>6.4.21</t>
  </si>
  <si>
    <t>Приобретение спортивного оборудования и инвентаря.</t>
  </si>
  <si>
    <t>6.4.23</t>
  </si>
  <si>
    <t>Разработка и продвижение бренда Новосёловского района как территории благоприятной для развития туризма</t>
  </si>
  <si>
    <t>6.4.24</t>
  </si>
  <si>
    <t>Строительство быстровозводимой крытой спортивной площадки в с.Новос ёлово (в случае выделения дополнительного финансирования)</t>
  </si>
  <si>
    <t>44046,04</t>
  </si>
  <si>
    <t>6.5.1.1</t>
  </si>
  <si>
    <t>Оказание единовременной адресной материальной помощи в соответствии с программой социальной поддержки населения</t>
  </si>
  <si>
    <t>1472,3</t>
  </si>
  <si>
    <t>1597,4</t>
  </si>
  <si>
    <t>6.5.1.2</t>
  </si>
  <si>
    <t xml:space="preserve"> Предоставление  единовременной адресной материальной помощи на ремонт жилья одиноко проживающим пенсионерам старше 65 лет. с доставкой и пересылкой. </t>
  </si>
  <si>
    <t>167,9</t>
  </si>
  <si>
    <t>182,2</t>
  </si>
  <si>
    <t>6.5.1.3</t>
  </si>
  <si>
    <t>Социальная поддержка ветеранов. ветеранов труда. ветеранов труда края. пенсионеров. родителей и вдов (вдовцов) военнослужащих. являющихся получателями пенсии по государственному пенсионному обеспечению.</t>
  </si>
  <si>
    <t>6443,2</t>
  </si>
  <si>
    <t>6990,9</t>
  </si>
  <si>
    <t>6.5.1.4</t>
  </si>
  <si>
    <t>Социальная поддержка членов семей военослужащих. лиц рядового и начальствующего состава органов внутренних дел. Государственной противопожарной службы. органов по контролю за оборотом наркотических средств и психотропных веществ. учреждений и органов уголовно-исполнительной системы. других федеральных органов исполнительной власти. в которых законом предусмотрена военная служба. погибших (умерших) при исполнении обязанностей военной службы (служебных обязанностей).</t>
  </si>
  <si>
    <t>217,5</t>
  </si>
  <si>
    <t>6.5.1.5</t>
  </si>
  <si>
    <t>Социальная поддержка реабилитированных лиц и лиц. признаных пострадавшими от политических репрессий.</t>
  </si>
  <si>
    <t>881,8</t>
  </si>
  <si>
    <t>956,8</t>
  </si>
  <si>
    <t>6.5.1.6</t>
  </si>
  <si>
    <t>Предоставление  ежегодной денежной выплаты гражданам. награжденным нагрудным знаком «Почетный донор России» или нагрудным знаком «Почетный донор СССР».</t>
  </si>
  <si>
    <t>90,9</t>
  </si>
  <si>
    <t>101,1</t>
  </si>
  <si>
    <t>109,7</t>
  </si>
  <si>
    <t>6.5.1.7</t>
  </si>
  <si>
    <t xml:space="preserve"> Обеспечение социальным пособием на погребение и возмещению стоимости услуг по погребению.</t>
  </si>
  <si>
    <t>252,6</t>
  </si>
  <si>
    <t>274,1</t>
  </si>
  <si>
    <t>6.5.1.8</t>
  </si>
  <si>
    <t>Предоставление пенсии за выслугу лет  муниципальным служащим.</t>
  </si>
  <si>
    <t>453,6</t>
  </si>
  <si>
    <t>6.5.1.9</t>
  </si>
  <si>
    <t>Реализация целевой программы "Забота"</t>
  </si>
  <si>
    <t>234,6</t>
  </si>
  <si>
    <t>254,5</t>
  </si>
  <si>
    <t>276,2</t>
  </si>
  <si>
    <t>299,7</t>
  </si>
  <si>
    <t>6.5.2.1</t>
  </si>
  <si>
    <t>Предоставление мер социальной поддержки инвалидам.</t>
  </si>
  <si>
    <t>176,7</t>
  </si>
  <si>
    <t>191,6</t>
  </si>
  <si>
    <t>6.5.2.2</t>
  </si>
  <si>
    <t>Предоставление инвалидам (в том числе детям-инвалидам) компенсации страховых премий по договору обязательного страхования гражданской ответственности владельцев транспортных средств.</t>
  </si>
  <si>
    <t>5,3</t>
  </si>
  <si>
    <t>6,4</t>
  </si>
  <si>
    <t>6,5</t>
  </si>
  <si>
    <t>7,1</t>
  </si>
  <si>
    <t>6.5.3.1</t>
  </si>
  <si>
    <t>Обеспечение граждан. имеющих детей. ежемесячным пособием на ребенка.</t>
  </si>
  <si>
    <t>6333,8</t>
  </si>
  <si>
    <t>6.5.3.2</t>
  </si>
  <si>
    <t>Предоставление ежемесячных   компенсационных  выплат  родителям (законным  представителям - опекунам. приемным родителям). совместно проживающим с детьми в возрасте от 1.5 до 3 лет. которым временно не предоставлено место в дошкольном образовательном учреждении (при условии постановки ребенка на учет в муниципальном органе управления образованием для определения в дошкольное образовательное учреждение) или предоставлено место в группах кратковременного пребывания дошкольных образовательных учреждений.</t>
  </si>
  <si>
    <t>9831,2</t>
  </si>
  <si>
    <t>6.5.3.3</t>
  </si>
  <si>
    <t>Социальная поддержка семей. имеющих детей.</t>
  </si>
  <si>
    <t>889,9</t>
  </si>
  <si>
    <t>965,5</t>
  </si>
  <si>
    <t>6.5.4.1</t>
  </si>
  <si>
    <t>Предоставление субсидий по оплате жилья и коммунальных услуг отдельным категориям граждан</t>
  </si>
  <si>
    <t>14371,5</t>
  </si>
  <si>
    <t>16216,7</t>
  </si>
  <si>
    <t>21324,6</t>
  </si>
  <si>
    <t>24442,2</t>
  </si>
  <si>
    <t>6.5.4.2</t>
  </si>
  <si>
    <t>Предоставление субсидий гражданам в качестве помощи для оплаты жилья и коммунальных услуг с учетом их доходов.</t>
  </si>
  <si>
    <t>13163,1</t>
  </si>
  <si>
    <t>15440,2</t>
  </si>
  <si>
    <t>17756,3</t>
  </si>
  <si>
    <t>20419,7</t>
  </si>
  <si>
    <t>6.5.4.3</t>
  </si>
  <si>
    <t>Предоставление денежных выплат на оплату жилой площади с отоплением и освещением педагогическим работникам образовательных учреждений. работающим и проживающим в сельской местности. рабочих поселках (поселках городского типа).</t>
  </si>
  <si>
    <t>5633,6</t>
  </si>
  <si>
    <t>6478,6</t>
  </si>
  <si>
    <t>7450,4</t>
  </si>
  <si>
    <t>6.5.4.4</t>
  </si>
  <si>
    <t>Предоставление мер социальной поддержки по оплате жилья и коммунальных услуг отдельным категориям граждан. установленных законодательством Российской Федерации. в форме субсидий для оплаты жилья и коммунальных услуг.</t>
  </si>
  <si>
    <t>4605,1</t>
  </si>
  <si>
    <t>5060,4</t>
  </si>
  <si>
    <t>6257,2</t>
  </si>
  <si>
    <t>7195,7</t>
  </si>
  <si>
    <t>6.5.5.1</t>
  </si>
  <si>
    <t>Предоставлению мер социальной поддержки работникам муниципальных учреждений социального обслуживания</t>
  </si>
  <si>
    <t>8790,2</t>
  </si>
  <si>
    <t>8794,4</t>
  </si>
  <si>
    <t>8798,5</t>
  </si>
  <si>
    <t>9546,4</t>
  </si>
  <si>
    <t>6.5.5.2</t>
  </si>
  <si>
    <t>Обеспечение доступной среды для инвалидов</t>
  </si>
  <si>
    <t>27,3</t>
  </si>
  <si>
    <t>6.5.5.3</t>
  </si>
  <si>
    <t>Материально- техническое и финансовое обеспечение деятельности учреждений социального обслуживания за счет внебюджетных источников.</t>
  </si>
  <si>
    <t>325,5</t>
  </si>
  <si>
    <t xml:space="preserve">ДЦП "Обеспечение пожарной безопасности Новосёловского района на 2011-2013 годы"  приобретение и сстроительство пожарного водоёма </t>
  </si>
  <si>
    <t xml:space="preserve"> ДЦП "Обеспечение пожарной безопасности Новосёловского района на 2011-2013 годы"  приобретение передвижных пожарных комплексов "Огнеборец"</t>
  </si>
  <si>
    <t xml:space="preserve"> ДЦП "Обеспечение пожарной безопасности Новосёловского района на 2011-2013 годы"  Обеспечение  первичных мер  пожаротушения</t>
  </si>
  <si>
    <t>815,7</t>
  </si>
  <si>
    <t>842,7</t>
  </si>
  <si>
    <t>КДЦП "Безопасность дорожного движения в Красноярском крае" на 2009 - 2011 годы</t>
  </si>
  <si>
    <t>21,3</t>
  </si>
  <si>
    <t xml:space="preserve">Содержание и ремонт улично - дорожной сети населённых пунктов </t>
  </si>
  <si>
    <t>1070,9</t>
  </si>
  <si>
    <t>1416,8</t>
  </si>
  <si>
    <t>1493,31</t>
  </si>
  <si>
    <t>1573,95</t>
  </si>
  <si>
    <t>Организация уличного освещения</t>
  </si>
  <si>
    <t>3340,8</t>
  </si>
  <si>
    <t>3311,3</t>
  </si>
  <si>
    <t>3490,11</t>
  </si>
  <si>
    <t>3678,58</t>
  </si>
  <si>
    <t>Организация благоустройства и озеленения территории поселения</t>
  </si>
  <si>
    <t>1602,4</t>
  </si>
  <si>
    <t>1679,4</t>
  </si>
  <si>
    <t>1770,05</t>
  </si>
  <si>
    <t>Организация утилизации ТБО</t>
  </si>
  <si>
    <t>724,07</t>
  </si>
  <si>
    <t>763,14</t>
  </si>
  <si>
    <t>Содержание мест захоронения. организация ритуальных услуг</t>
  </si>
  <si>
    <t>67,42</t>
  </si>
  <si>
    <t>71,09</t>
  </si>
  <si>
    <t>Организация обустройства мест массового отдыха населения</t>
  </si>
  <si>
    <t>126,48</t>
  </si>
  <si>
    <t>133,31</t>
  </si>
  <si>
    <t>Содействие занятости населения</t>
  </si>
  <si>
    <t>8671,51</t>
  </si>
  <si>
    <t>Снижение напряженности на рынке труда</t>
  </si>
  <si>
    <t>Субсидия на компенсацию расходов. возникающих в результате небольшой интенсивности пассажиропотоков по автобусному маршруту в границах с.Новосёлова</t>
  </si>
  <si>
    <t>421,6</t>
  </si>
  <si>
    <t>444,4</t>
  </si>
  <si>
    <t>Создание условий для организации досуга и обеспечения жителей поселения услугами организаций культуры</t>
  </si>
  <si>
    <t>236,8</t>
  </si>
  <si>
    <t>249,6</t>
  </si>
  <si>
    <t>263,1</t>
  </si>
  <si>
    <t>Обеспечение условий для развития на территории поселения физической культуры и массового спорта. организация проведения физкультурно- оздоровительных и спортивных мероприятий с.Новосёлова</t>
  </si>
  <si>
    <t>34,1</t>
  </si>
  <si>
    <t>35,9</t>
  </si>
  <si>
    <t>37,8</t>
  </si>
  <si>
    <t>ДЦП "Поддержка и развитие муниципальных общественных учреждений. находящихся на территории Новоселовского района" на 2009-2011 годы.</t>
  </si>
  <si>
    <t>Регистрация прав и оформление технической документации на объекты недвижимости. находящиеся в муниципальной собственности</t>
  </si>
  <si>
    <t>Формирование базы данных по земельным участкам (землеустроительные работы. работы по формированию перечней земельных участков. регистрация права собственности) .</t>
  </si>
  <si>
    <t xml:space="preserve">Формирование перечня имущества и приобретение имущества в муниципальную собственность района для реализации полномочий и задач </t>
  </si>
  <si>
    <t>Проведение оценки имущества для предоставления в аренду и в собственность</t>
  </si>
  <si>
    <t>ДЦП "Повышение безопасности дорожного движения в Новосёловском районе" на 2009 - 2011 годы.</t>
  </si>
  <si>
    <t>382,7</t>
  </si>
  <si>
    <t>ДЦП "Профилактика безнадзорности. правонарушений и защита прав несовершеннолетних" на 2010 - 2012 годы.</t>
  </si>
  <si>
    <t>Строительство. реконструкция и модернизация молочного комплекса фермы №1 на 800 голов КРС в ЗАО "Новоселово"</t>
  </si>
  <si>
    <t>Реконструкция откормплощадки по содержанию КРС мясного напрвления в ЗАО "Интикульское"</t>
  </si>
  <si>
    <t>Строительство. реконструкция откормплощадки по содержанию молодняка крс на 600 голов в ЗАО "Светлолобовское"</t>
  </si>
  <si>
    <t>Строительство. реконструкция и модернизация молочного завода ЗАО "Новоселовское"</t>
  </si>
  <si>
    <t>Строительство убойного пункта ЗАО "Интикульское"</t>
  </si>
  <si>
    <t>Приложение 4.Объемы и источники финансирования</t>
  </si>
  <si>
    <t>Формирование эффективного устойчивого агропромышленного производства. обеспечивающего социально-экономическое развитие сельских территорий и повышение уровня жизни населения.</t>
  </si>
  <si>
    <t>1.1</t>
  </si>
  <si>
    <t>Увеличение доли собственного производства в объемах потребления</t>
  </si>
  <si>
    <t>Повышение конкурентноспособности. результативности и финансовой устойчивости агропромышленного производства</t>
  </si>
  <si>
    <t>Обеспечение занятости. повышение доходов и уровня жизни сельского населения Новоселовского района</t>
  </si>
  <si>
    <t>Материально техническое снабжение сельскохозяйственных товаропроизводителей</t>
  </si>
  <si>
    <t>Обеспечение устойчивого развития территории на основе территориального планирования. градостроительного зонирования и создание благоприятных условий для развития жилищного строительства</t>
  </si>
  <si>
    <t>Обеспечение сохранности автомобильных дорог общего пользования и повышение доступности транспортных услуг. полное и качественное обеспечение в транспортных услугах</t>
  </si>
  <si>
    <t xml:space="preserve">Выполнение мероприятий ВЦП "Развитие и модернизация автомобильных дорог Красноярского края на период 2011 - 2013 годы" </t>
  </si>
  <si>
    <t>Создание условий для эффективной работы транспортной отрасли</t>
  </si>
  <si>
    <t>Повышение темпов развития малого бизнеса</t>
  </si>
  <si>
    <t>Реализация ДЦП "Поддержка и развитие малого и среднего предпринимательства в Новоселовском районе" на 2009-2011 годы</t>
  </si>
  <si>
    <t>Улучшение качества жилищно - коммунальных услуг в рыночных условиях функционирования отрасли с оплатой населением ЖКУ в пределах индексов роста</t>
  </si>
  <si>
    <t xml:space="preserve">Внедрение рыночных механизмов   функционирования ЖКХ - создание условий для конкурентной среды  и привлечения инвестиций </t>
  </si>
  <si>
    <t>Модернизация и капитальный ремонт объектов коммунальной  инфраструктуры и жилищного фонда  (Строительство. реконструкция и капитальный ремонт объектов инженерного обеспечения коммунальной инфраструктуры с применением современных эффективных материалов и технологий.)</t>
  </si>
  <si>
    <t>Развитие инициативы собственников  по управлению многоквартирными домами и благоустройству территорий населенных пунктов</t>
  </si>
  <si>
    <t>Строительство объектов коммунальной инфраструктуры в рамках долгосрочной целевой программы "Модернизация. реконструкция и капитальный ремонт объектов коммунальной инфраструктуры муниципальных образований Красноярского края"</t>
  </si>
  <si>
    <t>Участие в долгосрочной целевой программе "Чистая вода" на 2011-2017гг.</t>
  </si>
  <si>
    <t>Улучшение состояния здоровья населения Новоселовского района.</t>
  </si>
  <si>
    <t>6.1.1</t>
  </si>
  <si>
    <t>Обеспечение населения Новоселовского района доступной медицинской помощью</t>
  </si>
  <si>
    <t>6.1.2</t>
  </si>
  <si>
    <t>Обеспечение населения Новоселовского района качественной медицинской помощью</t>
  </si>
  <si>
    <t>6.1.3</t>
  </si>
  <si>
    <t>Совершенствование системы управления здравоохранения района</t>
  </si>
  <si>
    <t>Обеспечение потребности населения в качественном доступном общем и дополнительном образовании</t>
  </si>
  <si>
    <t>6.2.1</t>
  </si>
  <si>
    <t>Обновление образовательного стандарта в общеобразовательных учреждениях (ДЦП "Реализация национальной образовательной инициативы "Наша новая школа" в Новосёловском районе" на 2010 - 2012 годы</t>
  </si>
  <si>
    <t>6.2.2</t>
  </si>
  <si>
    <t>Система поддержки талантливых детей</t>
  </si>
  <si>
    <t>6.2.3</t>
  </si>
  <si>
    <t>Развитие учительского потенциала</t>
  </si>
  <si>
    <t>6.2.4</t>
  </si>
  <si>
    <t>Современная школьная инфраструктура</t>
  </si>
  <si>
    <t>6.2.5</t>
  </si>
  <si>
    <t>5. Здоровье школьников</t>
  </si>
  <si>
    <t>6.2.6</t>
  </si>
  <si>
    <t xml:space="preserve"> ДЦП "Отдых. оздоровление. занятость детей и подростков в Новосёловском районе" на 2010 - 2012 годы  Развитие стационарного  учреждения  отдыха и оздоровления детей - ДОЛ « Соснячок»</t>
  </si>
  <si>
    <t>6.2.7</t>
  </si>
  <si>
    <t>ДЦП "Развитие дошкольного образования в Новосёловском районе" на 2011 - 2013 годы.   Создание новых мест и ремонт дошкольных учреждений</t>
  </si>
  <si>
    <t>6.2.8</t>
  </si>
  <si>
    <t>ДЦП "Развитие дошкольного образования в Новосёловском районе" на 2011 - 2013 годы.   Обеспечение вариативных и альтернативных форм дошкольного образования</t>
  </si>
  <si>
    <t>6.2.9</t>
  </si>
  <si>
    <t>ДЦП "Развитие дошкольного образования в Новосёловском районе" на 2011 - 2013 годы.   Повышение качества дошкольного образования</t>
  </si>
  <si>
    <t>6.2.10</t>
  </si>
  <si>
    <t>Реализация ДЦП "Техническое творчество детей школьного возраста" на 2011-2013 годы</t>
  </si>
  <si>
    <t>6.2.11</t>
  </si>
  <si>
    <t>Создание условий. обеспечивающих доступ населения района к высококачественным культурным услугам.  формирующих благоприятную культурную среду для всестороннего развития личности</t>
  </si>
  <si>
    <t>Формирование здорового образа жизни населения. создание оптимальных условий для развития массовой физической культуры и спорта и успешное выступление спортсменов Новосёловского района на краевой и всероссийской арене</t>
  </si>
  <si>
    <t>Повышение эффективности социальной защиты населения</t>
  </si>
  <si>
    <t>6.5.1</t>
  </si>
  <si>
    <t>Повышение эффективности мер социальной поддержки граждан пожилого возраста и других категорий граждан</t>
  </si>
  <si>
    <t>6.5.2</t>
  </si>
  <si>
    <t xml:space="preserve">  Повышение качества и уровня социальной защищенности инвалидов. в том числе детей – инвалидов</t>
  </si>
  <si>
    <t>6.5.3</t>
  </si>
  <si>
    <t>Улучшение положения семей с детьми и детей. попавших в трудную жизненную ситуацию</t>
  </si>
  <si>
    <t>6.5.4</t>
  </si>
  <si>
    <t xml:space="preserve">Обеспечение социальной поддержки граждан при оплате жилого помещения и коммунальных услуг </t>
  </si>
  <si>
    <t>6.5.5</t>
  </si>
  <si>
    <t>Своевременное и качественное предоставление государственных услуг</t>
  </si>
  <si>
    <t>Обеспечение безопасности жизнедеятельности населения</t>
  </si>
  <si>
    <t xml:space="preserve"> Создание комфортных условий для проживания населения</t>
  </si>
  <si>
    <t>Повышение эффективности использования муниципального имущества</t>
  </si>
  <si>
    <t>Противодействие преступности. обеспечение личной и имущественной безопасности граждан</t>
  </si>
  <si>
    <t>Реализация Инвестиционных проектов. предложений.</t>
  </si>
  <si>
    <t>Повышение качества и  расширение спектра социальных услуг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</si>
</sst>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8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17"/>
  <sheetViews>
    <sheetView tabSelected="1" zoomScaleNormal="100" workbookViewId="0">
      <pane ySplit="5" topLeftCell="A1420" activePane="bottomLeft" state="frozen"/>
      <selection pane="bottomLeft" activeCell="H1494" sqref="H1494"/>
    </sheetView>
  </sheetViews>
  <sheetFormatPr defaultRowHeight="15"/>
  <cols>
    <col min="1" max="1" width="6.42578125" style="16" customWidth="1"/>
    <col min="2" max="2" width="24.85546875" style="15" customWidth="1"/>
    <col min="3" max="3" width="11.7109375" style="16" customWidth="1"/>
    <col min="4" max="4" width="10.28515625" style="16" customWidth="1"/>
    <col min="5" max="5" width="12.140625" style="16" customWidth="1"/>
    <col min="6" max="6" width="9.85546875" style="16" customWidth="1"/>
    <col min="7" max="7" width="11.7109375" style="16" customWidth="1"/>
  </cols>
  <sheetData>
    <row r="1" spans="1:7">
      <c r="A1" s="23" t="s">
        <v>655</v>
      </c>
      <c r="B1" s="23"/>
      <c r="C1" s="23"/>
      <c r="D1" s="23"/>
      <c r="E1" s="23"/>
      <c r="F1" s="23"/>
      <c r="G1" s="23"/>
    </row>
    <row r="2" spans="1:7">
      <c r="A2" s="24" t="s">
        <v>0</v>
      </c>
      <c r="B2" s="24"/>
      <c r="C2" s="24"/>
      <c r="D2" s="24"/>
      <c r="E2" s="24"/>
      <c r="F2" s="24"/>
      <c r="G2" s="24"/>
    </row>
    <row r="3" spans="1:7">
      <c r="A3" s="3"/>
      <c r="B3" s="4"/>
      <c r="C3" s="3"/>
      <c r="D3" s="3"/>
      <c r="E3" s="3"/>
      <c r="F3" s="3"/>
      <c r="G3" s="3"/>
    </row>
    <row r="4" spans="1:7">
      <c r="A4" s="5" t="s">
        <v>1</v>
      </c>
      <c r="B4" s="6" t="s">
        <v>2</v>
      </c>
      <c r="C4" s="25" t="s">
        <v>3</v>
      </c>
      <c r="D4" s="26"/>
      <c r="E4" s="26"/>
      <c r="F4" s="26"/>
      <c r="G4" s="27"/>
    </row>
    <row r="5" spans="1:7" ht="22.5">
      <c r="A5" s="3"/>
      <c r="B5" s="4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s="21" customFormat="1" ht="15.75">
      <c r="A6" s="18"/>
      <c r="B6" s="19" t="s">
        <v>9</v>
      </c>
      <c r="C6" s="20">
        <f>SUM(D6:G6)</f>
        <v>4186336.3000000003</v>
      </c>
      <c r="D6" s="20">
        <f t="shared" ref="D6:F6" si="0">SUM(D7:D11)</f>
        <v>41641.500000000007</v>
      </c>
      <c r="E6" s="20">
        <f t="shared" si="0"/>
        <v>1636246.5920000002</v>
      </c>
      <c r="F6" s="20">
        <f t="shared" si="0"/>
        <v>215718.72199999998</v>
      </c>
      <c r="G6" s="20">
        <f>SUM(G7:G11)</f>
        <v>2292729.486</v>
      </c>
    </row>
    <row r="7" spans="1:7" s="21" customFormat="1" ht="15.75">
      <c r="A7" s="18"/>
      <c r="B7" s="22">
        <v>2011</v>
      </c>
      <c r="C7" s="20">
        <f t="shared" ref="C7:C11" si="1">SUM(D7:G7)</f>
        <v>785770.54</v>
      </c>
      <c r="D7" s="20">
        <f t="shared" ref="D7:F11" si="2">D13+D157+D181+D253+D283+D409+D1321+D1351+D1429+D1459+D1477</f>
        <v>7574.9000000000005</v>
      </c>
      <c r="E7" s="20">
        <f t="shared" si="2"/>
        <v>301834.77999999997</v>
      </c>
      <c r="F7" s="20">
        <f t="shared" si="2"/>
        <v>41548.490000000005</v>
      </c>
      <c r="G7" s="20">
        <f>G13+G157+G181+G253+G283+G409+G1321+G1351+G1429+G1459+G1477</f>
        <v>434812.37</v>
      </c>
    </row>
    <row r="8" spans="1:7" s="21" customFormat="1" ht="15.75">
      <c r="A8" s="18"/>
      <c r="B8" s="22">
        <v>2012</v>
      </c>
      <c r="C8" s="20">
        <f t="shared" si="1"/>
        <v>843111.245</v>
      </c>
      <c r="D8" s="20">
        <f t="shared" si="2"/>
        <v>12616.900000000001</v>
      </c>
      <c r="E8" s="20">
        <f t="shared" si="2"/>
        <v>300486.81800000003</v>
      </c>
      <c r="F8" s="20">
        <f t="shared" si="2"/>
        <v>51487.231</v>
      </c>
      <c r="G8" s="20">
        <f t="shared" ref="G8:G11" si="3">G14+G158+G182+G254+G284+G410+G1322+G1352+G1430+G1460+G1478</f>
        <v>478520.29599999997</v>
      </c>
    </row>
    <row r="9" spans="1:7" s="21" customFormat="1" ht="15.75">
      <c r="A9" s="18"/>
      <c r="B9" s="22">
        <v>2013</v>
      </c>
      <c r="C9" s="20">
        <f t="shared" si="1"/>
        <v>821624.11100000003</v>
      </c>
      <c r="D9" s="20">
        <f t="shared" si="2"/>
        <v>7149.9000000000005</v>
      </c>
      <c r="E9" s="20">
        <f t="shared" si="2"/>
        <v>319682.57399999996</v>
      </c>
      <c r="F9" s="20">
        <f t="shared" si="2"/>
        <v>39189.036999999997</v>
      </c>
      <c r="G9" s="20">
        <f t="shared" si="3"/>
        <v>455602.60000000003</v>
      </c>
    </row>
    <row r="10" spans="1:7" s="21" customFormat="1" ht="15.75">
      <c r="A10" s="18"/>
      <c r="B10" s="22">
        <v>2014</v>
      </c>
      <c r="C10" s="20">
        <f t="shared" si="1"/>
        <v>853081.61800000002</v>
      </c>
      <c r="D10" s="20">
        <f t="shared" si="2"/>
        <v>7149.9000000000005</v>
      </c>
      <c r="E10" s="20">
        <f t="shared" si="2"/>
        <v>347683.21499999997</v>
      </c>
      <c r="F10" s="20">
        <f t="shared" si="2"/>
        <v>41716.803</v>
      </c>
      <c r="G10" s="20">
        <f t="shared" si="3"/>
        <v>456531.7</v>
      </c>
    </row>
    <row r="11" spans="1:7" s="21" customFormat="1" ht="15.75">
      <c r="A11" s="18"/>
      <c r="B11" s="22">
        <v>2015</v>
      </c>
      <c r="C11" s="20">
        <f t="shared" si="1"/>
        <v>882748.78600000008</v>
      </c>
      <c r="D11" s="20">
        <f t="shared" si="2"/>
        <v>7149.9000000000005</v>
      </c>
      <c r="E11" s="20">
        <f t="shared" si="2"/>
        <v>366559.20500000002</v>
      </c>
      <c r="F11" s="20">
        <f t="shared" si="2"/>
        <v>41777.161</v>
      </c>
      <c r="G11" s="20">
        <f t="shared" si="3"/>
        <v>467262.51999999996</v>
      </c>
    </row>
    <row r="12" spans="1:7" s="1" customFormat="1" ht="123.75" customHeight="1">
      <c r="A12" s="13">
        <v>1</v>
      </c>
      <c r="B12" s="7" t="s">
        <v>656</v>
      </c>
      <c r="C12" s="8">
        <f>SUM(D12:G12)</f>
        <v>2393277.64</v>
      </c>
      <c r="D12" s="8">
        <f t="shared" ref="D12:F12" si="4">SUM(D13:D17)</f>
        <v>0</v>
      </c>
      <c r="E12" s="8">
        <f t="shared" si="4"/>
        <v>313317.59999999998</v>
      </c>
      <c r="F12" s="8">
        <f t="shared" si="4"/>
        <v>1419.99</v>
      </c>
      <c r="G12" s="8">
        <f>SUM(G13:G17)</f>
        <v>2078540.0500000003</v>
      </c>
    </row>
    <row r="13" spans="1:7" s="1" customFormat="1" ht="12.75">
      <c r="A13" s="9"/>
      <c r="B13" s="10">
        <v>2011</v>
      </c>
      <c r="C13" s="8">
        <f t="shared" ref="C13:C17" si="5">SUM(D13:G13)</f>
        <v>449674.64999999997</v>
      </c>
      <c r="D13" s="8"/>
      <c r="E13" s="8">
        <f t="shared" ref="E13:F17" si="6">E19+E55+E67+E115</f>
        <v>57358.3</v>
      </c>
      <c r="F13" s="8">
        <f t="shared" si="6"/>
        <v>479.25</v>
      </c>
      <c r="G13" s="8">
        <f>G19+G55+G67+G115</f>
        <v>391837.1</v>
      </c>
    </row>
    <row r="14" spans="1:7" s="1" customFormat="1" ht="12.75">
      <c r="A14" s="9"/>
      <c r="B14" s="10">
        <v>2012</v>
      </c>
      <c r="C14" s="8">
        <f t="shared" si="5"/>
        <v>457580.77999999997</v>
      </c>
      <c r="D14" s="8"/>
      <c r="E14" s="8">
        <f t="shared" si="6"/>
        <v>50706.1</v>
      </c>
      <c r="F14" s="8">
        <f t="shared" si="6"/>
        <v>218.25</v>
      </c>
      <c r="G14" s="8">
        <f t="shared" ref="G14:G17" si="7">G20+G56+G68+G116</f>
        <v>406656.43</v>
      </c>
    </row>
    <row r="15" spans="1:7" s="1" customFormat="1" ht="12.75">
      <c r="A15" s="9"/>
      <c r="B15" s="10">
        <v>2013</v>
      </c>
      <c r="C15" s="8">
        <f t="shared" si="5"/>
        <v>479748.5</v>
      </c>
      <c r="D15" s="8"/>
      <c r="E15" s="8">
        <f t="shared" si="6"/>
        <v>65108.4</v>
      </c>
      <c r="F15" s="8">
        <f t="shared" si="6"/>
        <v>229.2</v>
      </c>
      <c r="G15" s="8">
        <f t="shared" si="7"/>
        <v>414410.9</v>
      </c>
    </row>
    <row r="16" spans="1:7" s="1" customFormat="1" ht="12.75">
      <c r="A16" s="9"/>
      <c r="B16" s="10">
        <v>2014</v>
      </c>
      <c r="C16" s="8">
        <f t="shared" si="5"/>
        <v>494754.79</v>
      </c>
      <c r="D16" s="8"/>
      <c r="E16" s="8">
        <f t="shared" si="6"/>
        <v>68363.3</v>
      </c>
      <c r="F16" s="8">
        <f t="shared" si="6"/>
        <v>240.69</v>
      </c>
      <c r="G16" s="8">
        <f t="shared" si="7"/>
        <v>426150.8</v>
      </c>
    </row>
    <row r="17" spans="1:7" s="1" customFormat="1" ht="12.75">
      <c r="A17" s="9"/>
      <c r="B17" s="10">
        <v>2015</v>
      </c>
      <c r="C17" s="8">
        <f t="shared" si="5"/>
        <v>511518.91999999993</v>
      </c>
      <c r="D17" s="8"/>
      <c r="E17" s="8">
        <f t="shared" si="6"/>
        <v>71781.5</v>
      </c>
      <c r="F17" s="8">
        <f t="shared" si="6"/>
        <v>252.6</v>
      </c>
      <c r="G17" s="8">
        <f t="shared" si="7"/>
        <v>439484.81999999995</v>
      </c>
    </row>
    <row r="18" spans="1:7" s="1" customFormat="1" ht="36.75" customHeight="1">
      <c r="A18" s="9" t="s">
        <v>657</v>
      </c>
      <c r="B18" s="11" t="s">
        <v>658</v>
      </c>
      <c r="C18" s="8">
        <f>SUM(D18:G18)</f>
        <v>1169077.8</v>
      </c>
      <c r="D18" s="8">
        <f t="shared" ref="D18:F18" si="8">SUM(D19:D23)</f>
        <v>0</v>
      </c>
      <c r="E18" s="8">
        <f t="shared" si="8"/>
        <v>198398.8</v>
      </c>
      <c r="F18" s="8">
        <f t="shared" si="8"/>
        <v>0</v>
      </c>
      <c r="G18" s="8">
        <f>SUM(G19:G23)</f>
        <v>970679</v>
      </c>
    </row>
    <row r="19" spans="1:7" s="1" customFormat="1" ht="12.75">
      <c r="A19" s="12"/>
      <c r="B19" s="10">
        <v>2011</v>
      </c>
      <c r="C19" s="8">
        <f>SUM(D19:G19)</f>
        <v>224046.9</v>
      </c>
      <c r="D19" s="8"/>
      <c r="E19" s="8">
        <f>E25+E31+E37+E43+E49</f>
        <v>35856.9</v>
      </c>
      <c r="F19" s="8"/>
      <c r="G19" s="8">
        <f>G25+G31+G37+G43+G49</f>
        <v>188190</v>
      </c>
    </row>
    <row r="20" spans="1:7" s="1" customFormat="1" ht="12.75">
      <c r="A20" s="12"/>
      <c r="B20" s="10">
        <v>2012</v>
      </c>
      <c r="C20" s="8">
        <f t="shared" ref="C20:C23" si="9">SUM(D20:G20)</f>
        <v>219751.6</v>
      </c>
      <c r="D20" s="8"/>
      <c r="E20" s="8">
        <f t="shared" ref="E20:E23" si="10">E26+E32+E38+E44+E50</f>
        <v>29448.6</v>
      </c>
      <c r="F20" s="8"/>
      <c r="G20" s="8">
        <f t="shared" ref="G20:G23" si="11">G26+G32+G38+G44+G50</f>
        <v>190303</v>
      </c>
    </row>
    <row r="21" spans="1:7" s="1" customFormat="1" ht="12.75">
      <c r="A21" s="12"/>
      <c r="B21" s="10">
        <v>2013</v>
      </c>
      <c r="C21" s="8">
        <f t="shared" si="9"/>
        <v>238414.4</v>
      </c>
      <c r="D21" s="8"/>
      <c r="E21" s="8">
        <f t="shared" si="10"/>
        <v>42218.400000000001</v>
      </c>
      <c r="F21" s="8"/>
      <c r="G21" s="8">
        <f t="shared" si="11"/>
        <v>196196</v>
      </c>
    </row>
    <row r="22" spans="1:7" s="1" customFormat="1" ht="12.75">
      <c r="A22" s="12"/>
      <c r="B22" s="10">
        <v>2014</v>
      </c>
      <c r="C22" s="8">
        <f t="shared" si="9"/>
        <v>241385.2</v>
      </c>
      <c r="D22" s="8"/>
      <c r="E22" s="8">
        <f t="shared" si="10"/>
        <v>44329.200000000004</v>
      </c>
      <c r="F22" s="8"/>
      <c r="G22" s="8">
        <f t="shared" si="11"/>
        <v>197056</v>
      </c>
    </row>
    <row r="23" spans="1:7" s="1" customFormat="1" ht="12.75">
      <c r="A23" s="12"/>
      <c r="B23" s="10">
        <v>2015</v>
      </c>
      <c r="C23" s="8">
        <f t="shared" si="9"/>
        <v>245479.7</v>
      </c>
      <c r="D23" s="8"/>
      <c r="E23" s="8">
        <f t="shared" si="10"/>
        <v>46545.7</v>
      </c>
      <c r="F23" s="8"/>
      <c r="G23" s="8">
        <f t="shared" si="11"/>
        <v>198934</v>
      </c>
    </row>
    <row r="24" spans="1:7" s="1" customFormat="1" ht="76.5">
      <c r="A24" s="28" t="s">
        <v>10</v>
      </c>
      <c r="B24" s="29" t="s">
        <v>11</v>
      </c>
      <c r="C24" s="30">
        <f>C25+C26+C27+C28+C29</f>
        <v>9700</v>
      </c>
      <c r="D24" s="30">
        <f>D25+D26+D27+D28+D29</f>
        <v>0</v>
      </c>
      <c r="E24" s="30">
        <f>E25+E26+E27+E28+E29</f>
        <v>0</v>
      </c>
      <c r="F24" s="30">
        <f>F25+F26+F27+F28+F29</f>
        <v>0</v>
      </c>
      <c r="G24" s="30">
        <f>G25+G26+G27+G28+G29</f>
        <v>9700</v>
      </c>
    </row>
    <row r="25" spans="1:7" s="1" customFormat="1" ht="12.75">
      <c r="A25" s="28"/>
      <c r="B25" s="31">
        <v>2011</v>
      </c>
      <c r="C25" s="30">
        <f>D25+E25+F25+G25</f>
        <v>2750</v>
      </c>
      <c r="D25" s="30"/>
      <c r="E25" s="30"/>
      <c r="F25" s="30"/>
      <c r="G25" s="30">
        <v>2750</v>
      </c>
    </row>
    <row r="26" spans="1:7" s="1" customFormat="1" ht="12.75">
      <c r="A26" s="28"/>
      <c r="B26" s="31">
        <v>2012</v>
      </c>
      <c r="C26" s="30">
        <f>D26+E26+F26+G26</f>
        <v>2450</v>
      </c>
      <c r="D26" s="30"/>
      <c r="E26" s="30"/>
      <c r="F26" s="30"/>
      <c r="G26" s="30">
        <v>2450</v>
      </c>
    </row>
    <row r="27" spans="1:7" s="1" customFormat="1" ht="12.75">
      <c r="A27" s="28"/>
      <c r="B27" s="31">
        <v>2013</v>
      </c>
      <c r="C27" s="30">
        <f>D27+E27+F27+G27</f>
        <v>2000</v>
      </c>
      <c r="D27" s="30"/>
      <c r="E27" s="30"/>
      <c r="F27" s="30"/>
      <c r="G27" s="30">
        <v>2000</v>
      </c>
    </row>
    <row r="28" spans="1:7" s="1" customFormat="1" ht="12.75">
      <c r="A28" s="28"/>
      <c r="B28" s="31">
        <v>2014</v>
      </c>
      <c r="C28" s="30">
        <f>D28+E28+F28+G28</f>
        <v>1500</v>
      </c>
      <c r="D28" s="30"/>
      <c r="E28" s="30"/>
      <c r="F28" s="30"/>
      <c r="G28" s="30">
        <v>1500</v>
      </c>
    </row>
    <row r="29" spans="1:7" s="1" customFormat="1" ht="12.75">
      <c r="A29" s="28"/>
      <c r="B29" s="31">
        <v>2015</v>
      </c>
      <c r="C29" s="30">
        <f>D29+E29+F29+G29</f>
        <v>1000</v>
      </c>
      <c r="D29" s="30"/>
      <c r="E29" s="30"/>
      <c r="F29" s="30"/>
      <c r="G29" s="30">
        <v>1000</v>
      </c>
    </row>
    <row r="30" spans="1:7" s="1" customFormat="1" ht="51">
      <c r="A30" s="28" t="s">
        <v>12</v>
      </c>
      <c r="B30" s="29" t="s">
        <v>13</v>
      </c>
      <c r="C30" s="30">
        <f>C31+C32+C33+C34+C35</f>
        <v>434906</v>
      </c>
      <c r="D30" s="30">
        <f>D31+D32+D33+D34+D35</f>
        <v>0</v>
      </c>
      <c r="E30" s="30">
        <f>E31+E32+E33+E34+E35</f>
        <v>23906</v>
      </c>
      <c r="F30" s="30">
        <f>F31+F32+F33+F34+F35</f>
        <v>0</v>
      </c>
      <c r="G30" s="30">
        <f>G31+G32+G33+G34+G35</f>
        <v>411000</v>
      </c>
    </row>
    <row r="31" spans="1:7" s="1" customFormat="1" ht="12.75">
      <c r="A31" s="28"/>
      <c r="B31" s="31">
        <v>2011</v>
      </c>
      <c r="C31" s="30">
        <f>D31+E31+F31+G31</f>
        <v>82781.7</v>
      </c>
      <c r="D31" s="30"/>
      <c r="E31" s="30" t="s">
        <v>14</v>
      </c>
      <c r="F31" s="30"/>
      <c r="G31" s="30">
        <v>80000</v>
      </c>
    </row>
    <row r="32" spans="1:7" s="1" customFormat="1" ht="12.75">
      <c r="A32" s="28"/>
      <c r="B32" s="31">
        <v>2012</v>
      </c>
      <c r="C32" s="30">
        <f>D32+E32+F32+G32</f>
        <v>81000</v>
      </c>
      <c r="D32" s="30"/>
      <c r="E32" s="30"/>
      <c r="F32" s="30"/>
      <c r="G32" s="30">
        <v>81000</v>
      </c>
    </row>
    <row r="33" spans="1:7" s="1" customFormat="1" ht="12.75">
      <c r="A33" s="28"/>
      <c r="B33" s="31">
        <v>2013</v>
      </c>
      <c r="C33" s="30">
        <f>D33+E33+F33+G33</f>
        <v>88700.800000000003</v>
      </c>
      <c r="D33" s="30"/>
      <c r="E33" s="30" t="s">
        <v>15</v>
      </c>
      <c r="F33" s="30"/>
      <c r="G33" s="30">
        <v>82000</v>
      </c>
    </row>
    <row r="34" spans="1:7" s="1" customFormat="1" ht="12.75">
      <c r="A34" s="28"/>
      <c r="B34" s="31">
        <v>2014</v>
      </c>
      <c r="C34" s="30">
        <f>D34+E34+F34+G34</f>
        <v>90035.8</v>
      </c>
      <c r="D34" s="30"/>
      <c r="E34" s="30" t="s">
        <v>16</v>
      </c>
      <c r="F34" s="30"/>
      <c r="G34" s="30">
        <v>83000</v>
      </c>
    </row>
    <row r="35" spans="1:7" s="1" customFormat="1" ht="12.75">
      <c r="A35" s="28"/>
      <c r="B35" s="31">
        <v>2015</v>
      </c>
      <c r="C35" s="30">
        <f>D35+E35+F35+G35</f>
        <v>92387.7</v>
      </c>
      <c r="D35" s="30"/>
      <c r="E35" s="30" t="s">
        <v>17</v>
      </c>
      <c r="F35" s="30"/>
      <c r="G35" s="30">
        <v>85000</v>
      </c>
    </row>
    <row r="36" spans="1:7" s="1" customFormat="1" ht="51">
      <c r="A36" s="28" t="s">
        <v>18</v>
      </c>
      <c r="B36" s="29" t="s">
        <v>19</v>
      </c>
      <c r="C36" s="30">
        <f>C37+C38+C39+C40+C41</f>
        <v>150721.90000000002</v>
      </c>
      <c r="D36" s="30">
        <f>D37+D38+D39+D40+D41</f>
        <v>0</v>
      </c>
      <c r="E36" s="30">
        <f>E37+E38+E39+E40+E41</f>
        <v>150721.90000000002</v>
      </c>
      <c r="F36" s="30">
        <f>F37+F38+F39+F40+F41</f>
        <v>0</v>
      </c>
      <c r="G36" s="30">
        <f>G37+G38+G39+G40+G41</f>
        <v>0</v>
      </c>
    </row>
    <row r="37" spans="1:7" s="1" customFormat="1" ht="12.75">
      <c r="A37" s="28"/>
      <c r="B37" s="31">
        <v>2011</v>
      </c>
      <c r="C37" s="30">
        <f>D37+E37+F37+G37</f>
        <v>28659</v>
      </c>
      <c r="D37" s="30"/>
      <c r="E37" s="30">
        <v>28659</v>
      </c>
      <c r="F37" s="30"/>
      <c r="G37" s="30"/>
    </row>
    <row r="38" spans="1:7" s="1" customFormat="1" ht="12.75">
      <c r="A38" s="28"/>
      <c r="B38" s="31">
        <v>2012</v>
      </c>
      <c r="C38" s="30">
        <f>D38+E38+F38+G38</f>
        <v>24958.1</v>
      </c>
      <c r="D38" s="30"/>
      <c r="E38" s="30" t="s">
        <v>20</v>
      </c>
      <c r="F38" s="30"/>
      <c r="G38" s="30"/>
    </row>
    <row r="39" spans="1:7" s="1" customFormat="1" ht="12.75">
      <c r="A39" s="28"/>
      <c r="B39" s="31">
        <v>2013</v>
      </c>
      <c r="C39" s="30">
        <f>D39+E39+F39+G39</f>
        <v>30802.5</v>
      </c>
      <c r="D39" s="30"/>
      <c r="E39" s="30" t="s">
        <v>21</v>
      </c>
      <c r="F39" s="30"/>
      <c r="G39" s="30"/>
    </row>
    <row r="40" spans="1:7" s="1" customFormat="1" ht="12.75">
      <c r="A40" s="28"/>
      <c r="B40" s="31">
        <v>2014</v>
      </c>
      <c r="C40" s="30">
        <f>D40+E40+F40+G40</f>
        <v>32342.6</v>
      </c>
      <c r="D40" s="30"/>
      <c r="E40" s="30" t="s">
        <v>22</v>
      </c>
      <c r="F40" s="30"/>
      <c r="G40" s="30"/>
    </row>
    <row r="41" spans="1:7" s="1" customFormat="1" ht="12.75">
      <c r="A41" s="28"/>
      <c r="B41" s="31">
        <v>2015</v>
      </c>
      <c r="C41" s="30">
        <f>D41+E41+F41+G41</f>
        <v>33959.699999999997</v>
      </c>
      <c r="D41" s="30"/>
      <c r="E41" s="30" t="s">
        <v>23</v>
      </c>
      <c r="F41" s="30"/>
      <c r="G41" s="30"/>
    </row>
    <row r="42" spans="1:7" s="1" customFormat="1" ht="63.75">
      <c r="A42" s="28" t="s">
        <v>24</v>
      </c>
      <c r="B42" s="29" t="s">
        <v>25</v>
      </c>
      <c r="C42" s="30">
        <f>C43+C44+C45+C46+C47</f>
        <v>60049.900000000009</v>
      </c>
      <c r="D42" s="30">
        <f>D43+D44+D45+D46+D47</f>
        <v>0</v>
      </c>
      <c r="E42" s="30">
        <f>E43+E44+E45+E46+E47</f>
        <v>23770.9</v>
      </c>
      <c r="F42" s="30">
        <f>F43+F44+F45+F46+F47</f>
        <v>0</v>
      </c>
      <c r="G42" s="30">
        <f>G43+G44+G45+G46+G47</f>
        <v>36279</v>
      </c>
    </row>
    <row r="43" spans="1:7" s="1" customFormat="1" ht="12.75">
      <c r="A43" s="28"/>
      <c r="B43" s="31">
        <v>2011</v>
      </c>
      <c r="C43" s="30">
        <f>D43+E43+F43+G43</f>
        <v>11156.2</v>
      </c>
      <c r="D43" s="30"/>
      <c r="E43" s="30" t="s">
        <v>26</v>
      </c>
      <c r="F43" s="30"/>
      <c r="G43" s="30">
        <v>6740</v>
      </c>
    </row>
    <row r="44" spans="1:7" s="1" customFormat="1" ht="12.75">
      <c r="A44" s="28"/>
      <c r="B44" s="31">
        <v>2012</v>
      </c>
      <c r="C44" s="30">
        <f>D44+E44+F44+G44</f>
        <v>11343.5</v>
      </c>
      <c r="D44" s="30"/>
      <c r="E44" s="30" t="s">
        <v>27</v>
      </c>
      <c r="F44" s="30"/>
      <c r="G44" s="30">
        <v>6853</v>
      </c>
    </row>
    <row r="45" spans="1:7" s="1" customFormat="1" ht="12.75">
      <c r="A45" s="28"/>
      <c r="B45" s="31">
        <v>2013</v>
      </c>
      <c r="C45" s="30">
        <f>D45+E45+F45+G45</f>
        <v>11911.1</v>
      </c>
      <c r="D45" s="30"/>
      <c r="E45" s="30" t="s">
        <v>28</v>
      </c>
      <c r="F45" s="30"/>
      <c r="G45" s="30">
        <v>7196</v>
      </c>
    </row>
    <row r="46" spans="1:7" s="1" customFormat="1" ht="12.75">
      <c r="A46" s="28"/>
      <c r="B46" s="31">
        <v>2014</v>
      </c>
      <c r="C46" s="30">
        <f>D46+E46+F46+G46</f>
        <v>12506.8</v>
      </c>
      <c r="D46" s="30"/>
      <c r="E46" s="30" t="s">
        <v>29</v>
      </c>
      <c r="F46" s="30"/>
      <c r="G46" s="30">
        <v>7556</v>
      </c>
    </row>
    <row r="47" spans="1:7" s="1" customFormat="1" ht="12.75">
      <c r="A47" s="28"/>
      <c r="B47" s="31">
        <v>2015</v>
      </c>
      <c r="C47" s="30">
        <f>D47+E47+F47+G47</f>
        <v>13132.3</v>
      </c>
      <c r="D47" s="30"/>
      <c r="E47" s="30" t="s">
        <v>30</v>
      </c>
      <c r="F47" s="30"/>
      <c r="G47" s="30">
        <v>7934</v>
      </c>
    </row>
    <row r="48" spans="1:7" s="1" customFormat="1" ht="76.5">
      <c r="A48" s="28" t="s">
        <v>31</v>
      </c>
      <c r="B48" s="29" t="s">
        <v>32</v>
      </c>
      <c r="C48" s="30">
        <f>C49+C50+C51+C52+C53</f>
        <v>513700</v>
      </c>
      <c r="D48" s="30">
        <f>D49+D50+D51+D52+D53</f>
        <v>0</v>
      </c>
      <c r="E48" s="30">
        <f>E49+E50+E51+E52+E53</f>
        <v>0</v>
      </c>
      <c r="F48" s="30">
        <f>F49+F50+F51+F52+F53</f>
        <v>0</v>
      </c>
      <c r="G48" s="30">
        <f>G49+G50+G51+G52+G53</f>
        <v>513700</v>
      </c>
    </row>
    <row r="49" spans="1:7" s="1" customFormat="1" ht="12.75">
      <c r="A49" s="28"/>
      <c r="B49" s="31">
        <v>2011</v>
      </c>
      <c r="C49" s="30">
        <f>D49+E49+F49+G49</f>
        <v>98700</v>
      </c>
      <c r="D49" s="30"/>
      <c r="E49" s="30"/>
      <c r="F49" s="30"/>
      <c r="G49" s="30">
        <v>98700</v>
      </c>
    </row>
    <row r="50" spans="1:7" s="1" customFormat="1" ht="12.75">
      <c r="A50" s="28"/>
      <c r="B50" s="31">
        <v>2012</v>
      </c>
      <c r="C50" s="30">
        <f>D50+E50+F50+G50</f>
        <v>100000</v>
      </c>
      <c r="D50" s="30"/>
      <c r="E50" s="30"/>
      <c r="F50" s="30"/>
      <c r="G50" s="30">
        <v>100000</v>
      </c>
    </row>
    <row r="51" spans="1:7" s="1" customFormat="1" ht="12.75">
      <c r="A51" s="28"/>
      <c r="B51" s="31">
        <v>2013</v>
      </c>
      <c r="C51" s="30">
        <f>D51+E51+F51+G51</f>
        <v>105000</v>
      </c>
      <c r="D51" s="30"/>
      <c r="E51" s="30"/>
      <c r="F51" s="30"/>
      <c r="G51" s="30">
        <v>105000</v>
      </c>
    </row>
    <row r="52" spans="1:7" s="1" customFormat="1" ht="12.75">
      <c r="A52" s="28"/>
      <c r="B52" s="31">
        <v>2014</v>
      </c>
      <c r="C52" s="30">
        <f>D52+E52+F52+G52</f>
        <v>105000</v>
      </c>
      <c r="D52" s="30"/>
      <c r="E52" s="30"/>
      <c r="F52" s="30"/>
      <c r="G52" s="30">
        <v>105000</v>
      </c>
    </row>
    <row r="53" spans="1:7" s="1" customFormat="1" ht="12.75">
      <c r="A53" s="28"/>
      <c r="B53" s="31">
        <v>2015</v>
      </c>
      <c r="C53" s="30">
        <f>D53+E53+F53+G53</f>
        <v>105000</v>
      </c>
      <c r="D53" s="30"/>
      <c r="E53" s="30"/>
      <c r="F53" s="30"/>
      <c r="G53" s="30">
        <v>105000</v>
      </c>
    </row>
    <row r="54" spans="1:7" s="1" customFormat="1" ht="76.5">
      <c r="A54" s="13">
        <v>1.2</v>
      </c>
      <c r="B54" s="11" t="s">
        <v>659</v>
      </c>
      <c r="C54" s="8">
        <f>SUM(D54:G54)</f>
        <v>22900</v>
      </c>
      <c r="D54" s="8">
        <f t="shared" ref="D54:F54" si="12">SUM(D55:D59)</f>
        <v>0</v>
      </c>
      <c r="E54" s="8">
        <f t="shared" si="12"/>
        <v>0</v>
      </c>
      <c r="F54" s="8">
        <f t="shared" si="12"/>
        <v>0</v>
      </c>
      <c r="G54" s="8">
        <f>SUM(G55:G59)</f>
        <v>22900</v>
      </c>
    </row>
    <row r="55" spans="1:7" s="1" customFormat="1" ht="12.75">
      <c r="A55" s="12"/>
      <c r="B55" s="10">
        <v>2011</v>
      </c>
      <c r="C55" s="8">
        <f t="shared" ref="C55:C59" si="13">SUM(D55:G55)</f>
        <v>11650</v>
      </c>
      <c r="D55" s="8"/>
      <c r="E55" s="8" t="str">
        <f>E61</f>
        <v>4043,2</v>
      </c>
      <c r="F55" s="8"/>
      <c r="G55" s="8">
        <f>G61</f>
        <v>11650</v>
      </c>
    </row>
    <row r="56" spans="1:7" s="1" customFormat="1" ht="12.75">
      <c r="A56" s="12"/>
      <c r="B56" s="10">
        <v>2012</v>
      </c>
      <c r="C56" s="8">
        <f t="shared" si="13"/>
        <v>11250</v>
      </c>
      <c r="D56" s="8"/>
      <c r="E56" s="8" t="str">
        <f t="shared" ref="E56:E59" si="14">E62</f>
        <v>4176,8</v>
      </c>
      <c r="F56" s="8"/>
      <c r="G56" s="8">
        <f>G62</f>
        <v>11250</v>
      </c>
    </row>
    <row r="57" spans="1:7" s="1" customFormat="1" ht="12.75">
      <c r="A57" s="12"/>
      <c r="B57" s="10">
        <v>2013</v>
      </c>
      <c r="C57" s="8">
        <f t="shared" si="13"/>
        <v>0</v>
      </c>
      <c r="D57" s="8"/>
      <c r="E57" s="8" t="str">
        <f t="shared" si="14"/>
        <v>4385,6</v>
      </c>
      <c r="F57" s="8"/>
      <c r="G57" s="8"/>
    </row>
    <row r="58" spans="1:7" s="1" customFormat="1" ht="12.75">
      <c r="A58" s="12"/>
      <c r="B58" s="10">
        <v>2014</v>
      </c>
      <c r="C58" s="8">
        <f t="shared" si="13"/>
        <v>0</v>
      </c>
      <c r="D58" s="8"/>
      <c r="E58" s="8" t="str">
        <f t="shared" si="14"/>
        <v>4604,9</v>
      </c>
      <c r="F58" s="8"/>
      <c r="G58" s="8"/>
    </row>
    <row r="59" spans="1:7" s="1" customFormat="1" ht="12.75">
      <c r="A59" s="12"/>
      <c r="B59" s="10">
        <v>2015</v>
      </c>
      <c r="C59" s="8">
        <f t="shared" si="13"/>
        <v>0</v>
      </c>
      <c r="D59" s="8"/>
      <c r="E59" s="8" t="str">
        <f t="shared" si="14"/>
        <v>4835,1</v>
      </c>
      <c r="F59" s="8"/>
      <c r="G59" s="8"/>
    </row>
    <row r="60" spans="1:7" s="1" customFormat="1" ht="51">
      <c r="A60" s="28" t="s">
        <v>33</v>
      </c>
      <c r="B60" s="29" t="s">
        <v>34</v>
      </c>
      <c r="C60" s="30">
        <f>C61+C62+C63+C64+C65</f>
        <v>44945.599999999999</v>
      </c>
      <c r="D60" s="30">
        <f>D61+D62+D63+D64+D65</f>
        <v>0</v>
      </c>
      <c r="E60" s="30">
        <f>E61+E62+E63+E64+E65</f>
        <v>22045.599999999999</v>
      </c>
      <c r="F60" s="30">
        <f>F61+F62+F63+F64+F65</f>
        <v>0</v>
      </c>
      <c r="G60" s="30">
        <f>G61+G62+G63+G64+G65</f>
        <v>22900</v>
      </c>
    </row>
    <row r="61" spans="1:7" s="1" customFormat="1" ht="12.75">
      <c r="A61" s="28"/>
      <c r="B61" s="31">
        <v>2011</v>
      </c>
      <c r="C61" s="30">
        <f>D61+E61+F61+G61</f>
        <v>15693.2</v>
      </c>
      <c r="D61" s="30"/>
      <c r="E61" s="30" t="s">
        <v>35</v>
      </c>
      <c r="F61" s="30"/>
      <c r="G61" s="30">
        <v>11650</v>
      </c>
    </row>
    <row r="62" spans="1:7" s="1" customFormat="1" ht="12.75">
      <c r="A62" s="28"/>
      <c r="B62" s="31">
        <v>2012</v>
      </c>
      <c r="C62" s="30">
        <f>D62+E62+F62+G62</f>
        <v>15426.8</v>
      </c>
      <c r="D62" s="30"/>
      <c r="E62" s="30" t="s">
        <v>36</v>
      </c>
      <c r="F62" s="30"/>
      <c r="G62" s="30">
        <v>11250</v>
      </c>
    </row>
    <row r="63" spans="1:7" s="1" customFormat="1" ht="12.75">
      <c r="A63" s="28"/>
      <c r="B63" s="31">
        <v>2013</v>
      </c>
      <c r="C63" s="30">
        <f>D63+E63+F63+G63</f>
        <v>4385.6000000000004</v>
      </c>
      <c r="D63" s="30"/>
      <c r="E63" s="30" t="s">
        <v>37</v>
      </c>
      <c r="F63" s="30"/>
      <c r="G63" s="30"/>
    </row>
    <row r="64" spans="1:7" s="1" customFormat="1" ht="12.75">
      <c r="A64" s="28"/>
      <c r="B64" s="31">
        <v>2014</v>
      </c>
      <c r="C64" s="30">
        <f>D64+E64+F64+G64</f>
        <v>4604.8999999999996</v>
      </c>
      <c r="D64" s="30"/>
      <c r="E64" s="30" t="s">
        <v>38</v>
      </c>
      <c r="F64" s="30"/>
      <c r="G64" s="30"/>
    </row>
    <row r="65" spans="1:7" s="1" customFormat="1" ht="12.75">
      <c r="A65" s="28"/>
      <c r="B65" s="31">
        <v>2015</v>
      </c>
      <c r="C65" s="30">
        <f>D65+E65+F65+G65</f>
        <v>4835.1000000000004</v>
      </c>
      <c r="D65" s="30"/>
      <c r="E65" s="30" t="s">
        <v>39</v>
      </c>
      <c r="F65" s="30"/>
      <c r="G65" s="30"/>
    </row>
    <row r="66" spans="1:7" s="1" customFormat="1" ht="63.75">
      <c r="A66" s="13">
        <v>1.3</v>
      </c>
      <c r="B66" s="11" t="s">
        <v>660</v>
      </c>
      <c r="C66" s="8">
        <f>SUM(D66:G66)</f>
        <v>743079.34</v>
      </c>
      <c r="D66" s="8">
        <f t="shared" ref="D66:F66" si="15">SUM(D67:D71)</f>
        <v>0</v>
      </c>
      <c r="E66" s="8">
        <f t="shared" si="15"/>
        <v>28804.299999999996</v>
      </c>
      <c r="F66" s="8">
        <f t="shared" si="15"/>
        <v>1419.99</v>
      </c>
      <c r="G66" s="8">
        <f>SUM(G67:G71)</f>
        <v>712855.04999999993</v>
      </c>
    </row>
    <row r="67" spans="1:7" s="1" customFormat="1" ht="12.75">
      <c r="A67" s="12"/>
      <c r="B67" s="10">
        <v>2011</v>
      </c>
      <c r="C67" s="8">
        <f t="shared" ref="C67:C71" si="16">SUM(D67:G67)</f>
        <v>135363.65</v>
      </c>
      <c r="D67" s="8"/>
      <c r="E67" s="8">
        <f t="shared" ref="E67:F71" si="17">E73+E79+E85+E91+E97+E103+E109</f>
        <v>5425.3</v>
      </c>
      <c r="F67" s="8">
        <f t="shared" si="17"/>
        <v>479.25</v>
      </c>
      <c r="G67" s="8">
        <f>G73+G79+G85+G91+G97+G103+G109</f>
        <v>129459.09999999999</v>
      </c>
    </row>
    <row r="68" spans="1:7" s="1" customFormat="1" ht="12.75">
      <c r="A68" s="12"/>
      <c r="B68" s="10">
        <v>2012</v>
      </c>
      <c r="C68" s="8">
        <f t="shared" si="16"/>
        <v>141285.97999999998</v>
      </c>
      <c r="D68" s="8"/>
      <c r="E68" s="8">
        <f t="shared" si="17"/>
        <v>5424.2999999999993</v>
      </c>
      <c r="F68" s="8">
        <f t="shared" si="17"/>
        <v>218.25</v>
      </c>
      <c r="G68" s="8">
        <f t="shared" ref="G68:G71" si="18">G74+G80+G86+G92+G98+G104+G110</f>
        <v>135643.43</v>
      </c>
    </row>
    <row r="69" spans="1:7" s="1" customFormat="1" ht="12.75">
      <c r="A69" s="12"/>
      <c r="B69" s="10">
        <v>2013</v>
      </c>
      <c r="C69" s="8">
        <f t="shared" si="16"/>
        <v>147976.6</v>
      </c>
      <c r="D69" s="8"/>
      <c r="E69" s="8">
        <f t="shared" si="17"/>
        <v>5695.5</v>
      </c>
      <c r="F69" s="8">
        <f t="shared" si="17"/>
        <v>229.2</v>
      </c>
      <c r="G69" s="8">
        <f t="shared" si="18"/>
        <v>142051.9</v>
      </c>
    </row>
    <row r="70" spans="1:7" s="1" customFormat="1" ht="12.75">
      <c r="A70" s="12"/>
      <c r="B70" s="10">
        <v>2014</v>
      </c>
      <c r="C70" s="8">
        <f t="shared" si="16"/>
        <v>155342.59</v>
      </c>
      <c r="D70" s="8"/>
      <c r="E70" s="8">
        <f t="shared" si="17"/>
        <v>5980.1</v>
      </c>
      <c r="F70" s="8">
        <f t="shared" si="17"/>
        <v>240.69</v>
      </c>
      <c r="G70" s="8">
        <f t="shared" si="18"/>
        <v>149121.79999999999</v>
      </c>
    </row>
    <row r="71" spans="1:7" s="1" customFormat="1" ht="12.75">
      <c r="A71" s="12"/>
      <c r="B71" s="10">
        <v>2015</v>
      </c>
      <c r="C71" s="8">
        <f t="shared" si="16"/>
        <v>163110.51999999999</v>
      </c>
      <c r="D71" s="8"/>
      <c r="E71" s="8">
        <f t="shared" si="17"/>
        <v>6279.1</v>
      </c>
      <c r="F71" s="8">
        <f t="shared" si="17"/>
        <v>252.6</v>
      </c>
      <c r="G71" s="8">
        <f t="shared" si="18"/>
        <v>156578.81999999998</v>
      </c>
    </row>
    <row r="72" spans="1:7" s="1" customFormat="1" ht="63.75">
      <c r="A72" s="28" t="s">
        <v>40</v>
      </c>
      <c r="B72" s="29" t="s">
        <v>41</v>
      </c>
      <c r="C72" s="30">
        <f>C73+C74+C75+C76+C77</f>
        <v>155</v>
      </c>
      <c r="D72" s="30">
        <f>D73+D74+D75+D76+D77</f>
        <v>0</v>
      </c>
      <c r="E72" s="30">
        <f>E73+E74+E75+E76+E77</f>
        <v>0</v>
      </c>
      <c r="F72" s="30">
        <f>F73+F74+F75+F76+F77</f>
        <v>0</v>
      </c>
      <c r="G72" s="30">
        <f>G73+G74+G75+G76+G77</f>
        <v>155</v>
      </c>
    </row>
    <row r="73" spans="1:7" s="1" customFormat="1" ht="12.75">
      <c r="A73" s="28"/>
      <c r="B73" s="31">
        <v>2011</v>
      </c>
      <c r="C73" s="30">
        <f>D73+E73+F73+G73</f>
        <v>45</v>
      </c>
      <c r="D73" s="30"/>
      <c r="E73" s="30"/>
      <c r="F73" s="30"/>
      <c r="G73" s="30">
        <v>45</v>
      </c>
    </row>
    <row r="74" spans="1:7" s="1" customFormat="1" ht="12.75">
      <c r="A74" s="28"/>
      <c r="B74" s="31">
        <v>2012</v>
      </c>
      <c r="C74" s="30">
        <f>D74+E74+F74+G74</f>
        <v>50</v>
      </c>
      <c r="D74" s="30"/>
      <c r="E74" s="30"/>
      <c r="F74" s="30"/>
      <c r="G74" s="30">
        <v>50</v>
      </c>
    </row>
    <row r="75" spans="1:7" s="1" customFormat="1" ht="12.75">
      <c r="A75" s="28"/>
      <c r="B75" s="31">
        <v>2013</v>
      </c>
      <c r="C75" s="30">
        <f>D75+E75+F75+G75</f>
        <v>40</v>
      </c>
      <c r="D75" s="30"/>
      <c r="E75" s="30"/>
      <c r="F75" s="30"/>
      <c r="G75" s="30">
        <v>40</v>
      </c>
    </row>
    <row r="76" spans="1:7" s="1" customFormat="1" ht="12.75">
      <c r="A76" s="28"/>
      <c r="B76" s="31">
        <v>2014</v>
      </c>
      <c r="C76" s="30">
        <f>D76+E76+F76+G76</f>
        <v>10</v>
      </c>
      <c r="D76" s="30"/>
      <c r="E76" s="30"/>
      <c r="F76" s="30"/>
      <c r="G76" s="30">
        <v>10</v>
      </c>
    </row>
    <row r="77" spans="1:7" s="1" customFormat="1" ht="12.75">
      <c r="A77" s="28"/>
      <c r="B77" s="31">
        <v>2015</v>
      </c>
      <c r="C77" s="30">
        <f>D77+E77+F77+G77</f>
        <v>10</v>
      </c>
      <c r="D77" s="30"/>
      <c r="E77" s="30"/>
      <c r="F77" s="30"/>
      <c r="G77" s="30">
        <v>10</v>
      </c>
    </row>
    <row r="78" spans="1:7" s="1" customFormat="1" ht="38.25">
      <c r="A78" s="28" t="s">
        <v>42</v>
      </c>
      <c r="B78" s="29" t="s">
        <v>43</v>
      </c>
      <c r="C78" s="30">
        <f>C79+C80+C81+C82+C83</f>
        <v>8041.3000000000011</v>
      </c>
      <c r="D78" s="30">
        <f>D79+D80+D81+D82+D83</f>
        <v>0</v>
      </c>
      <c r="E78" s="30">
        <f>E79+E80+E81+E82+E83</f>
        <v>6115.7</v>
      </c>
      <c r="F78" s="30">
        <f>F79+F80+F81+F82+F83</f>
        <v>0</v>
      </c>
      <c r="G78" s="30">
        <f>G79+G80+G81+G82+G83</f>
        <v>1925.6000000000001</v>
      </c>
    </row>
    <row r="79" spans="1:7" s="1" customFormat="1" ht="12.75">
      <c r="A79" s="28"/>
      <c r="B79" s="31">
        <v>2011</v>
      </c>
      <c r="C79" s="30">
        <f>D79+E79+F79+G79</f>
        <v>1459</v>
      </c>
      <c r="D79" s="30"/>
      <c r="E79" s="30" t="s">
        <v>44</v>
      </c>
      <c r="F79" s="30"/>
      <c r="G79" s="30" t="s">
        <v>45</v>
      </c>
    </row>
    <row r="80" spans="1:7" s="1" customFormat="1" ht="12.75">
      <c r="A80" s="28"/>
      <c r="B80" s="31">
        <v>2012</v>
      </c>
      <c r="C80" s="30">
        <f>D80+E80+F80+G80</f>
        <v>1527.3000000000002</v>
      </c>
      <c r="D80" s="30"/>
      <c r="E80" s="30" t="s">
        <v>46</v>
      </c>
      <c r="F80" s="30"/>
      <c r="G80" s="30" t="s">
        <v>47</v>
      </c>
    </row>
    <row r="81" spans="1:7" s="1" customFormat="1" ht="12.75">
      <c r="A81" s="28"/>
      <c r="B81" s="31">
        <v>2013</v>
      </c>
      <c r="C81" s="30">
        <f>D81+E81+F81+G81</f>
        <v>1603.8000000000002</v>
      </c>
      <c r="D81" s="30"/>
      <c r="E81" s="30" t="s">
        <v>48</v>
      </c>
      <c r="F81" s="30"/>
      <c r="G81" s="30" t="s">
        <v>49</v>
      </c>
    </row>
    <row r="82" spans="1:7" s="1" customFormat="1" ht="12.75">
      <c r="A82" s="28"/>
      <c r="B82" s="31">
        <v>2014</v>
      </c>
      <c r="C82" s="30">
        <f>D82+E82+F82+G82</f>
        <v>1683.6</v>
      </c>
      <c r="D82" s="30"/>
      <c r="E82" s="30" t="s">
        <v>50</v>
      </c>
      <c r="F82" s="30"/>
      <c r="G82" s="30" t="s">
        <v>51</v>
      </c>
    </row>
    <row r="83" spans="1:7" s="1" customFormat="1" ht="12.75">
      <c r="A83" s="28"/>
      <c r="B83" s="31">
        <v>2015</v>
      </c>
      <c r="C83" s="30">
        <f>D83+E83+F83+G83</f>
        <v>1767.6</v>
      </c>
      <c r="D83" s="30"/>
      <c r="E83" s="30" t="s">
        <v>52</v>
      </c>
      <c r="F83" s="30"/>
      <c r="G83" s="30" t="s">
        <v>53</v>
      </c>
    </row>
    <row r="84" spans="1:7" s="1" customFormat="1" ht="51">
      <c r="A84" s="28" t="s">
        <v>54</v>
      </c>
      <c r="B84" s="29" t="s">
        <v>55</v>
      </c>
      <c r="C84" s="30">
        <f>C85+C86+C87+C88+C89</f>
        <v>675490</v>
      </c>
      <c r="D84" s="30">
        <f>D85+D86+D87+D88+D89</f>
        <v>0</v>
      </c>
      <c r="E84" s="30">
        <f>E85+E86+E87+E88+E89</f>
        <v>0</v>
      </c>
      <c r="F84" s="30">
        <f>F85+F86+F87+F88+F89</f>
        <v>0</v>
      </c>
      <c r="G84" s="30">
        <f>G85+G86+G87+G88+G89</f>
        <v>675490</v>
      </c>
    </row>
    <row r="85" spans="1:7" s="1" customFormat="1" ht="12.75">
      <c r="A85" s="28"/>
      <c r="B85" s="31">
        <v>2011</v>
      </c>
      <c r="C85" s="30">
        <f>D85+E85+F85+G85</f>
        <v>122247</v>
      </c>
      <c r="D85" s="30"/>
      <c r="E85" s="30"/>
      <c r="F85" s="30"/>
      <c r="G85" s="30">
        <v>122247</v>
      </c>
    </row>
    <row r="86" spans="1:7" s="1" customFormat="1" ht="12.75">
      <c r="A86" s="28"/>
      <c r="B86" s="31">
        <v>2012</v>
      </c>
      <c r="C86" s="30">
        <f>D86+E86+F86+G86</f>
        <v>128359</v>
      </c>
      <c r="D86" s="30"/>
      <c r="E86" s="30"/>
      <c r="F86" s="30"/>
      <c r="G86" s="30">
        <v>128359</v>
      </c>
    </row>
    <row r="87" spans="1:7" s="1" customFormat="1" ht="12.75">
      <c r="A87" s="28"/>
      <c r="B87" s="31">
        <v>2013</v>
      </c>
      <c r="C87" s="30">
        <f>D87+E87+F87+G87</f>
        <v>134777</v>
      </c>
      <c r="D87" s="30"/>
      <c r="E87" s="30"/>
      <c r="F87" s="30"/>
      <c r="G87" s="30">
        <v>134777</v>
      </c>
    </row>
    <row r="88" spans="1:7" s="1" customFormat="1" ht="12.75">
      <c r="A88" s="28"/>
      <c r="B88" s="31">
        <v>2014</v>
      </c>
      <c r="C88" s="30">
        <f>D88+E88+F88+G88</f>
        <v>141516</v>
      </c>
      <c r="D88" s="30"/>
      <c r="E88" s="30"/>
      <c r="F88" s="30"/>
      <c r="G88" s="30">
        <v>141516</v>
      </c>
    </row>
    <row r="89" spans="1:7" s="1" customFormat="1" ht="12.75">
      <c r="A89" s="28"/>
      <c r="B89" s="31">
        <v>2015</v>
      </c>
      <c r="C89" s="30">
        <f>D89+E89+F89+G89</f>
        <v>148591</v>
      </c>
      <c r="D89" s="30"/>
      <c r="E89" s="30"/>
      <c r="F89" s="30"/>
      <c r="G89" s="30">
        <v>148591</v>
      </c>
    </row>
    <row r="90" spans="1:7" s="1" customFormat="1" ht="25.5">
      <c r="A90" s="28" t="s">
        <v>56</v>
      </c>
      <c r="B90" s="29" t="s">
        <v>57</v>
      </c>
      <c r="C90" s="30">
        <f>C91+C92+C93+C94+C95</f>
        <v>37709.199999999997</v>
      </c>
      <c r="D90" s="30">
        <f>D91+D92+D93+D94+D95</f>
        <v>0</v>
      </c>
      <c r="E90" s="30">
        <f>E91+E92+E93+E94+E95</f>
        <v>2669.2</v>
      </c>
      <c r="F90" s="30">
        <f>F91+F92+F93+F94+F95</f>
        <v>0</v>
      </c>
      <c r="G90" s="30">
        <f>G91+G92+G93+G94+G95</f>
        <v>35040</v>
      </c>
    </row>
    <row r="91" spans="1:7" s="1" customFormat="1" ht="12.75">
      <c r="A91" s="28"/>
      <c r="B91" s="31">
        <v>2011</v>
      </c>
      <c r="C91" s="30">
        <f>D91+E91+F91+G91</f>
        <v>7258.7</v>
      </c>
      <c r="D91" s="30"/>
      <c r="E91" s="30" t="s">
        <v>58</v>
      </c>
      <c r="F91" s="30"/>
      <c r="G91" s="30">
        <v>6740</v>
      </c>
    </row>
    <row r="92" spans="1:7" s="1" customFormat="1" ht="12.75">
      <c r="A92" s="28"/>
      <c r="B92" s="31">
        <v>2012</v>
      </c>
      <c r="C92" s="30">
        <f>D92+E92+F92+G92</f>
        <v>7328.9</v>
      </c>
      <c r="D92" s="30"/>
      <c r="E92" s="30" t="s">
        <v>59</v>
      </c>
      <c r="F92" s="30"/>
      <c r="G92" s="30">
        <v>6830</v>
      </c>
    </row>
    <row r="93" spans="1:7" s="1" customFormat="1" ht="12.75">
      <c r="A93" s="28"/>
      <c r="B93" s="31">
        <v>2013</v>
      </c>
      <c r="C93" s="30">
        <f>D93+E93+F93+G93</f>
        <v>7333.9</v>
      </c>
      <c r="D93" s="30"/>
      <c r="E93" s="30" t="s">
        <v>60</v>
      </c>
      <c r="F93" s="30"/>
      <c r="G93" s="30">
        <v>6810</v>
      </c>
    </row>
    <row r="94" spans="1:7" s="1" customFormat="1" ht="12.75">
      <c r="A94" s="28"/>
      <c r="B94" s="31">
        <v>2014</v>
      </c>
      <c r="C94" s="30">
        <f>D94+E94+F94+G94</f>
        <v>7700.1</v>
      </c>
      <c r="D94" s="30"/>
      <c r="E94" s="30" t="s">
        <v>61</v>
      </c>
      <c r="F94" s="30"/>
      <c r="G94" s="30">
        <v>7150</v>
      </c>
    </row>
    <row r="95" spans="1:7" s="1" customFormat="1" ht="12.75">
      <c r="A95" s="28"/>
      <c r="B95" s="31">
        <v>2015</v>
      </c>
      <c r="C95" s="30">
        <f>D95+E95+F95+G95</f>
        <v>8087.6</v>
      </c>
      <c r="D95" s="30"/>
      <c r="E95" s="30" t="s">
        <v>62</v>
      </c>
      <c r="F95" s="30"/>
      <c r="G95" s="30">
        <v>7510</v>
      </c>
    </row>
    <row r="96" spans="1:7" s="1" customFormat="1" ht="76.5">
      <c r="A96" s="28" t="s">
        <v>63</v>
      </c>
      <c r="B96" s="29" t="s">
        <v>64</v>
      </c>
      <c r="C96" s="30">
        <f>C97+C98+C99+C100+C101</f>
        <v>3151.24</v>
      </c>
      <c r="D96" s="30">
        <f>D97+D98+D99+D100+D101</f>
        <v>0</v>
      </c>
      <c r="E96" s="30">
        <f>E97+E98+E99+E100+E101</f>
        <v>3132.2</v>
      </c>
      <c r="F96" s="30">
        <f>F97+F98+F99+F100+F101</f>
        <v>19.04</v>
      </c>
      <c r="G96" s="30">
        <f>G97+G98+G99+G100+G101</f>
        <v>0</v>
      </c>
    </row>
    <row r="97" spans="1:7" s="1" customFormat="1" ht="12.75">
      <c r="A97" s="28"/>
      <c r="B97" s="31">
        <v>2011</v>
      </c>
      <c r="C97" s="30">
        <f>D97+E97+F97+G97</f>
        <v>637.15</v>
      </c>
      <c r="D97" s="30"/>
      <c r="E97" s="30" t="s">
        <v>65</v>
      </c>
      <c r="F97" s="30" t="s">
        <v>66</v>
      </c>
      <c r="G97" s="30"/>
    </row>
    <row r="98" spans="1:7" s="1" customFormat="1" ht="12.75">
      <c r="A98" s="28"/>
      <c r="B98" s="31">
        <v>2012</v>
      </c>
      <c r="C98" s="30">
        <f>D98+E98+F98+G98</f>
        <v>583.31999999999994</v>
      </c>
      <c r="D98" s="30"/>
      <c r="E98" s="30" t="s">
        <v>67</v>
      </c>
      <c r="F98" s="30" t="s">
        <v>68</v>
      </c>
      <c r="G98" s="30"/>
    </row>
    <row r="99" spans="1:7" s="1" customFormat="1" ht="12.75">
      <c r="A99" s="28"/>
      <c r="B99" s="31">
        <v>2013</v>
      </c>
      <c r="C99" s="30">
        <f>D99+E99+F99+G99</f>
        <v>612.5</v>
      </c>
      <c r="D99" s="30"/>
      <c r="E99" s="30" t="s">
        <v>69</v>
      </c>
      <c r="F99" s="30" t="s">
        <v>70</v>
      </c>
      <c r="G99" s="30"/>
    </row>
    <row r="100" spans="1:7" s="1" customFormat="1" ht="12.75">
      <c r="A100" s="28"/>
      <c r="B100" s="31">
        <v>2014</v>
      </c>
      <c r="C100" s="30">
        <f>D100+E100+F100+G100</f>
        <v>643.09</v>
      </c>
      <c r="D100" s="30"/>
      <c r="E100" s="30" t="s">
        <v>71</v>
      </c>
      <c r="F100" s="30" t="s">
        <v>72</v>
      </c>
      <c r="G100" s="30"/>
    </row>
    <row r="101" spans="1:7" s="1" customFormat="1" ht="12.75">
      <c r="A101" s="28"/>
      <c r="B101" s="31">
        <v>2015</v>
      </c>
      <c r="C101" s="30">
        <f>D101+E101+F101+G101</f>
        <v>675.18000000000006</v>
      </c>
      <c r="D101" s="30"/>
      <c r="E101" s="30" t="s">
        <v>73</v>
      </c>
      <c r="F101" s="30" t="s">
        <v>74</v>
      </c>
      <c r="G101" s="30"/>
    </row>
    <row r="102" spans="1:7" s="1" customFormat="1" ht="63.75">
      <c r="A102" s="28" t="s">
        <v>75</v>
      </c>
      <c r="B102" s="29" t="s">
        <v>76</v>
      </c>
      <c r="C102" s="30">
        <f>C103+C104+C105+C106+C107</f>
        <v>2576.6999999999994</v>
      </c>
      <c r="D102" s="30">
        <f>D103+D104+D105+D106+D107</f>
        <v>0</v>
      </c>
      <c r="E102" s="30">
        <f>E103+E104+E105+E106+E107</f>
        <v>1862.7</v>
      </c>
      <c r="F102" s="30">
        <f>F103+F104+F105+F106+F107</f>
        <v>469.54999999999995</v>
      </c>
      <c r="G102" s="30">
        <f>G103+G104+G105+G106+G107</f>
        <v>244.45000000000002</v>
      </c>
    </row>
    <row r="103" spans="1:7" s="1" customFormat="1" ht="12.75">
      <c r="A103" s="28"/>
      <c r="B103" s="31">
        <v>2011</v>
      </c>
      <c r="C103" s="30">
        <f>D103+E103+F103+G103</f>
        <v>712</v>
      </c>
      <c r="D103" s="30"/>
      <c r="E103" s="30" t="s">
        <v>77</v>
      </c>
      <c r="F103" s="30">
        <v>300</v>
      </c>
      <c r="G103" s="30" t="s">
        <v>78</v>
      </c>
    </row>
    <row r="104" spans="1:7" s="1" customFormat="1" ht="12.75">
      <c r="A104" s="28"/>
      <c r="B104" s="31">
        <v>2012</v>
      </c>
      <c r="C104" s="30">
        <f>D104+E104+F104+G104</f>
        <v>432.65999999999997</v>
      </c>
      <c r="D104" s="30"/>
      <c r="E104" s="30">
        <v>354</v>
      </c>
      <c r="F104" s="30" t="s">
        <v>79</v>
      </c>
      <c r="G104" s="30" t="s">
        <v>79</v>
      </c>
    </row>
    <row r="105" spans="1:7" s="1" customFormat="1" ht="12.75">
      <c r="A105" s="28"/>
      <c r="B105" s="31">
        <v>2013</v>
      </c>
      <c r="C105" s="30">
        <f>D105+E105+F105+G105</f>
        <v>454.3</v>
      </c>
      <c r="D105" s="30"/>
      <c r="E105" s="30" t="s">
        <v>80</v>
      </c>
      <c r="F105" s="30" t="s">
        <v>81</v>
      </c>
      <c r="G105" s="30" t="s">
        <v>81</v>
      </c>
    </row>
    <row r="106" spans="1:7" s="1" customFormat="1" ht="12.75">
      <c r="A106" s="28"/>
      <c r="B106" s="31">
        <v>2014</v>
      </c>
      <c r="C106" s="30">
        <f>D106+E106+F106+G106</f>
        <v>476.99999999999994</v>
      </c>
      <c r="D106" s="30"/>
      <c r="E106" s="30" t="s">
        <v>82</v>
      </c>
      <c r="F106" s="30" t="s">
        <v>83</v>
      </c>
      <c r="G106" s="30" t="s">
        <v>83</v>
      </c>
    </row>
    <row r="107" spans="1:7" s="1" customFormat="1" ht="12.75">
      <c r="A107" s="28"/>
      <c r="B107" s="31">
        <v>2015</v>
      </c>
      <c r="C107" s="30">
        <f>D107+E107+F107+G107</f>
        <v>500.73999999999995</v>
      </c>
      <c r="D107" s="30"/>
      <c r="E107" s="30" t="s">
        <v>84</v>
      </c>
      <c r="F107" s="30" t="s">
        <v>85</v>
      </c>
      <c r="G107" s="30" t="s">
        <v>85</v>
      </c>
    </row>
    <row r="108" spans="1:7" s="1" customFormat="1" ht="63.75">
      <c r="A108" s="28" t="s">
        <v>86</v>
      </c>
      <c r="B108" s="29" t="s">
        <v>87</v>
      </c>
      <c r="C108" s="30">
        <f>C109+C110+C111+C112+C113</f>
        <v>15955.9</v>
      </c>
      <c r="D108" s="30">
        <f>D109+D110+D111+D112+D113</f>
        <v>0</v>
      </c>
      <c r="E108" s="30">
        <f>E109+E110+E111+E112+E113</f>
        <v>15024.5</v>
      </c>
      <c r="F108" s="30">
        <f>F109+F110+F111+F112+F113</f>
        <v>931.4</v>
      </c>
      <c r="G108" s="30">
        <f>G109+G110+G111+G112+G113</f>
        <v>0</v>
      </c>
    </row>
    <row r="109" spans="1:7" s="1" customFormat="1" ht="12.75">
      <c r="A109" s="28"/>
      <c r="B109" s="31">
        <v>2011</v>
      </c>
      <c r="C109" s="30">
        <f>D109+E109+F109+G109</f>
        <v>3004.8</v>
      </c>
      <c r="D109" s="30"/>
      <c r="E109" s="30" t="s">
        <v>88</v>
      </c>
      <c r="F109" s="30" t="s">
        <v>89</v>
      </c>
      <c r="G109" s="30"/>
    </row>
    <row r="110" spans="1:7" s="1" customFormat="1" ht="12.75">
      <c r="A110" s="28"/>
      <c r="B110" s="31">
        <v>2012</v>
      </c>
      <c r="C110" s="30">
        <f>D110+E110+F110+G110</f>
        <v>3004.8</v>
      </c>
      <c r="D110" s="30"/>
      <c r="E110" s="30" t="s">
        <v>88</v>
      </c>
      <c r="F110" s="30" t="s">
        <v>89</v>
      </c>
      <c r="G110" s="30"/>
    </row>
    <row r="111" spans="1:7" s="1" customFormat="1" ht="12.75">
      <c r="A111" s="28"/>
      <c r="B111" s="31">
        <v>2013</v>
      </c>
      <c r="C111" s="30">
        <f>D111+E111+F111+G111</f>
        <v>3155.1</v>
      </c>
      <c r="D111" s="30"/>
      <c r="E111" s="30" t="s">
        <v>90</v>
      </c>
      <c r="F111" s="30" t="s">
        <v>91</v>
      </c>
      <c r="G111" s="30"/>
    </row>
    <row r="112" spans="1:7" s="1" customFormat="1" ht="12.75">
      <c r="A112" s="28"/>
      <c r="B112" s="31">
        <v>2014</v>
      </c>
      <c r="C112" s="30">
        <f>D112+E112+F112+G112</f>
        <v>3312.8</v>
      </c>
      <c r="D112" s="30"/>
      <c r="E112" s="30" t="s">
        <v>92</v>
      </c>
      <c r="F112" s="30" t="s">
        <v>93</v>
      </c>
      <c r="G112" s="30"/>
    </row>
    <row r="113" spans="1:7" s="1" customFormat="1" ht="12.75">
      <c r="A113" s="28"/>
      <c r="B113" s="31">
        <v>2015</v>
      </c>
      <c r="C113" s="30">
        <f>D113+E113+F113+G113</f>
        <v>3478.4</v>
      </c>
      <c r="D113" s="30"/>
      <c r="E113" s="30" t="s">
        <v>94</v>
      </c>
      <c r="F113" s="30">
        <v>203</v>
      </c>
      <c r="G113" s="30"/>
    </row>
    <row r="114" spans="1:7" s="1" customFormat="1" ht="51">
      <c r="A114" s="13">
        <v>1.4</v>
      </c>
      <c r="B114" s="11" t="s">
        <v>661</v>
      </c>
      <c r="C114" s="8">
        <f>SUM(D114:G114)</f>
        <v>436174.9</v>
      </c>
      <c r="D114" s="8">
        <f t="shared" ref="D114:F114" si="19">SUM(D115:D119)</f>
        <v>0</v>
      </c>
      <c r="E114" s="8">
        <f t="shared" si="19"/>
        <v>64068.899999999994</v>
      </c>
      <c r="F114" s="8">
        <f t="shared" si="19"/>
        <v>0</v>
      </c>
      <c r="G114" s="8">
        <f>SUM(G115:G119)</f>
        <v>372106</v>
      </c>
    </row>
    <row r="115" spans="1:7" s="1" customFormat="1" ht="12.75">
      <c r="A115" s="12"/>
      <c r="B115" s="10">
        <v>2011</v>
      </c>
      <c r="C115" s="8">
        <f t="shared" ref="C115:C119" si="20">SUM(D115:G115)</f>
        <v>74570.899999999994</v>
      </c>
      <c r="D115" s="8"/>
      <c r="E115" s="8">
        <f t="shared" ref="E115:E119" si="21">E121+E127+E133+E139+E145+E151</f>
        <v>12032.9</v>
      </c>
      <c r="F115" s="8"/>
      <c r="G115" s="8">
        <f>G121+G127+G133+G139+G145+G151</f>
        <v>62538</v>
      </c>
    </row>
    <row r="116" spans="1:7" s="1" customFormat="1" ht="12.75">
      <c r="A116" s="12"/>
      <c r="B116" s="10">
        <v>2012</v>
      </c>
      <c r="C116" s="8">
        <f t="shared" si="20"/>
        <v>81116.399999999994</v>
      </c>
      <c r="D116" s="8"/>
      <c r="E116" s="8">
        <f t="shared" si="21"/>
        <v>11656.4</v>
      </c>
      <c r="F116" s="8"/>
      <c r="G116" s="8">
        <f t="shared" ref="G116:G119" si="22">G122+G128+G134+G140+G146+G152</f>
        <v>69460</v>
      </c>
    </row>
    <row r="117" spans="1:7" s="1" customFormat="1" ht="12.75">
      <c r="A117" s="12"/>
      <c r="B117" s="10">
        <v>2013</v>
      </c>
      <c r="C117" s="8">
        <f t="shared" si="20"/>
        <v>88971.9</v>
      </c>
      <c r="D117" s="8"/>
      <c r="E117" s="8">
        <f t="shared" si="21"/>
        <v>12808.9</v>
      </c>
      <c r="F117" s="8"/>
      <c r="G117" s="8">
        <f t="shared" si="22"/>
        <v>76163</v>
      </c>
    </row>
    <row r="118" spans="1:7" s="1" customFormat="1" ht="12.75">
      <c r="A118" s="12"/>
      <c r="B118" s="10">
        <v>2014</v>
      </c>
      <c r="C118" s="8">
        <f t="shared" si="20"/>
        <v>93422.1</v>
      </c>
      <c r="D118" s="8"/>
      <c r="E118" s="8">
        <f t="shared" si="21"/>
        <v>13449.1</v>
      </c>
      <c r="F118" s="8"/>
      <c r="G118" s="8">
        <f t="shared" si="22"/>
        <v>79973</v>
      </c>
    </row>
    <row r="119" spans="1:7" s="1" customFormat="1" ht="12.75">
      <c r="A119" s="12"/>
      <c r="B119" s="10">
        <v>2015</v>
      </c>
      <c r="C119" s="8">
        <f t="shared" si="20"/>
        <v>98093.6</v>
      </c>
      <c r="D119" s="8"/>
      <c r="E119" s="8">
        <f t="shared" si="21"/>
        <v>14121.6</v>
      </c>
      <c r="F119" s="8"/>
      <c r="G119" s="8">
        <f t="shared" si="22"/>
        <v>83972</v>
      </c>
    </row>
    <row r="120" spans="1:7" s="1" customFormat="1" ht="25.5">
      <c r="A120" s="28" t="s">
        <v>95</v>
      </c>
      <c r="B120" s="29" t="s">
        <v>96</v>
      </c>
      <c r="C120" s="30">
        <f>C121+C122+C123+C124+C125</f>
        <v>30551.899999999998</v>
      </c>
      <c r="D120" s="30">
        <f>D121+D122+D123+D124+D125</f>
        <v>0</v>
      </c>
      <c r="E120" s="30">
        <f>E121+E122+E123+E124+E125</f>
        <v>5175.8999999999996</v>
      </c>
      <c r="F120" s="30">
        <f>F121+F122+F123+F124+F125</f>
        <v>0</v>
      </c>
      <c r="G120" s="30">
        <f>G121+G122+G123+G124+G125</f>
        <v>25376</v>
      </c>
    </row>
    <row r="121" spans="1:7" s="1" customFormat="1" ht="12.75">
      <c r="A121" s="28"/>
      <c r="B121" s="31">
        <v>2011</v>
      </c>
      <c r="C121" s="30">
        <f>D121+E121+F121+G121</f>
        <v>4735.1000000000004</v>
      </c>
      <c r="D121" s="30"/>
      <c r="E121" s="30" t="s">
        <v>97</v>
      </c>
      <c r="F121" s="30"/>
      <c r="G121" s="30">
        <v>3762</v>
      </c>
    </row>
    <row r="122" spans="1:7" s="1" customFormat="1" ht="12.75">
      <c r="A122" s="28"/>
      <c r="B122" s="31">
        <v>2012</v>
      </c>
      <c r="C122" s="30">
        <f>D122+E122+F122+G122</f>
        <v>5990.1</v>
      </c>
      <c r="D122" s="30"/>
      <c r="E122" s="30" t="s">
        <v>98</v>
      </c>
      <c r="F122" s="30"/>
      <c r="G122" s="30">
        <v>5015</v>
      </c>
    </row>
    <row r="123" spans="1:7" s="1" customFormat="1" ht="12.75">
      <c r="A123" s="28"/>
      <c r="B123" s="31">
        <v>2013</v>
      </c>
      <c r="C123" s="30">
        <f>D123+E123+F123+G123</f>
        <v>6288.9</v>
      </c>
      <c r="D123" s="30"/>
      <c r="E123" s="30" t="s">
        <v>99</v>
      </c>
      <c r="F123" s="30"/>
      <c r="G123" s="30">
        <v>5265</v>
      </c>
    </row>
    <row r="124" spans="1:7" s="1" customFormat="1" ht="12.75">
      <c r="A124" s="28"/>
      <c r="B124" s="31">
        <v>2014</v>
      </c>
      <c r="C124" s="30">
        <f>D124+E124+F124+G124</f>
        <v>6604</v>
      </c>
      <c r="D124" s="30"/>
      <c r="E124" s="30">
        <v>1075</v>
      </c>
      <c r="F124" s="30"/>
      <c r="G124" s="30">
        <v>5529</v>
      </c>
    </row>
    <row r="125" spans="1:7" s="1" customFormat="1" ht="12.75">
      <c r="A125" s="28"/>
      <c r="B125" s="31">
        <v>2015</v>
      </c>
      <c r="C125" s="30">
        <f>D125+E125+F125+G125</f>
        <v>6933.8</v>
      </c>
      <c r="D125" s="30"/>
      <c r="E125" s="30" t="s">
        <v>100</v>
      </c>
      <c r="F125" s="30"/>
      <c r="G125" s="30">
        <v>5805</v>
      </c>
    </row>
    <row r="126" spans="1:7" s="1" customFormat="1" ht="12.75">
      <c r="A126" s="28" t="s">
        <v>101</v>
      </c>
      <c r="B126" s="29" t="s">
        <v>102</v>
      </c>
      <c r="C126" s="30">
        <f>C127+C128+C129+C130+C131</f>
        <v>64783.3</v>
      </c>
      <c r="D126" s="30">
        <f>D127+D128+D129+D130+D131</f>
        <v>0</v>
      </c>
      <c r="E126" s="30">
        <f>E127+E128+E129+E130+E131</f>
        <v>21594.300000000003</v>
      </c>
      <c r="F126" s="30">
        <f>F127+F128+F129+F130+F131</f>
        <v>0</v>
      </c>
      <c r="G126" s="30">
        <f>G127+G128+G129+G130+G131</f>
        <v>43189</v>
      </c>
    </row>
    <row r="127" spans="1:7" s="1" customFormat="1" ht="12.75">
      <c r="A127" s="28"/>
      <c r="B127" s="31">
        <v>2011</v>
      </c>
      <c r="C127" s="30">
        <f>D127+E127+F127+G127</f>
        <v>12169.3</v>
      </c>
      <c r="D127" s="30"/>
      <c r="E127" s="30" t="s">
        <v>103</v>
      </c>
      <c r="F127" s="30"/>
      <c r="G127" s="30">
        <v>8113</v>
      </c>
    </row>
    <row r="128" spans="1:7" s="1" customFormat="1" ht="12.75">
      <c r="A128" s="28"/>
      <c r="B128" s="31">
        <v>2012</v>
      </c>
      <c r="C128" s="30">
        <f>D128+E128+F128+G128</f>
        <v>12207</v>
      </c>
      <c r="D128" s="30"/>
      <c r="E128" s="30">
        <v>4069</v>
      </c>
      <c r="F128" s="30"/>
      <c r="G128" s="30">
        <v>8138</v>
      </c>
    </row>
    <row r="129" spans="1:7" s="1" customFormat="1" ht="12.75">
      <c r="A129" s="28"/>
      <c r="B129" s="31">
        <v>2013</v>
      </c>
      <c r="C129" s="30">
        <f>D129+E129+F129+G129</f>
        <v>12817.5</v>
      </c>
      <c r="D129" s="30"/>
      <c r="E129" s="30" t="s">
        <v>104</v>
      </c>
      <c r="F129" s="30"/>
      <c r="G129" s="30">
        <v>8545</v>
      </c>
    </row>
    <row r="130" spans="1:7" s="1" customFormat="1" ht="12.75">
      <c r="A130" s="28"/>
      <c r="B130" s="31">
        <v>2014</v>
      </c>
      <c r="C130" s="30">
        <f>D130+E130+F130+G130</f>
        <v>13458.1</v>
      </c>
      <c r="D130" s="30"/>
      <c r="E130" s="30" t="s">
        <v>105</v>
      </c>
      <c r="F130" s="30"/>
      <c r="G130" s="30">
        <v>8972</v>
      </c>
    </row>
    <row r="131" spans="1:7" s="1" customFormat="1" ht="12.75">
      <c r="A131" s="28"/>
      <c r="B131" s="31">
        <v>2015</v>
      </c>
      <c r="C131" s="30">
        <f>D131+E131+F131+G131</f>
        <v>14131.4</v>
      </c>
      <c r="D131" s="30"/>
      <c r="E131" s="30" t="s">
        <v>106</v>
      </c>
      <c r="F131" s="30"/>
      <c r="G131" s="30">
        <v>9421</v>
      </c>
    </row>
    <row r="132" spans="1:7" s="1" customFormat="1" ht="25.5">
      <c r="A132" s="28" t="s">
        <v>107</v>
      </c>
      <c r="B132" s="29" t="s">
        <v>108</v>
      </c>
      <c r="C132" s="30">
        <f>C133+C134+C135+C136+C137</f>
        <v>23444.7</v>
      </c>
      <c r="D132" s="30">
        <f>D133+D134+D135+D136+D137</f>
        <v>0</v>
      </c>
      <c r="E132" s="30">
        <f>E133+E134+E135+E136+E137</f>
        <v>23444.7</v>
      </c>
      <c r="F132" s="30">
        <f>F133+F134+F135+F136+F137</f>
        <v>0</v>
      </c>
      <c r="G132" s="30">
        <f>G133+G134+G135+G136+G137</f>
        <v>0</v>
      </c>
    </row>
    <row r="133" spans="1:7" s="1" customFormat="1" ht="12.75">
      <c r="A133" s="28"/>
      <c r="B133" s="31">
        <v>2011</v>
      </c>
      <c r="C133" s="30">
        <f>D133+E133+F133+G133</f>
        <v>4415.1000000000004</v>
      </c>
      <c r="D133" s="30"/>
      <c r="E133" s="30" t="s">
        <v>109</v>
      </c>
      <c r="F133" s="30"/>
      <c r="G133" s="30"/>
    </row>
    <row r="134" spans="1:7" s="1" customFormat="1" ht="12.75">
      <c r="A134" s="28"/>
      <c r="B134" s="31">
        <v>2012</v>
      </c>
      <c r="C134" s="30">
        <f>D134+E134+F134+G134</f>
        <v>4415.1000000000004</v>
      </c>
      <c r="D134" s="30"/>
      <c r="E134" s="30" t="s">
        <v>109</v>
      </c>
      <c r="F134" s="30"/>
      <c r="G134" s="30"/>
    </row>
    <row r="135" spans="1:7" s="1" customFormat="1" ht="12.75">
      <c r="A135" s="28"/>
      <c r="B135" s="31">
        <v>2013</v>
      </c>
      <c r="C135" s="30">
        <f>D135+E135+F135+G135</f>
        <v>4635.8999999999996</v>
      </c>
      <c r="D135" s="30"/>
      <c r="E135" s="30" t="s">
        <v>110</v>
      </c>
      <c r="F135" s="30"/>
      <c r="G135" s="30"/>
    </row>
    <row r="136" spans="1:7" s="1" customFormat="1" ht="12.75">
      <c r="A136" s="28"/>
      <c r="B136" s="31">
        <v>2014</v>
      </c>
      <c r="C136" s="30">
        <f>D136+E136+F136+G136</f>
        <v>4867.6000000000004</v>
      </c>
      <c r="D136" s="30"/>
      <c r="E136" s="30" t="s">
        <v>111</v>
      </c>
      <c r="F136" s="30"/>
      <c r="G136" s="30"/>
    </row>
    <row r="137" spans="1:7" s="1" customFormat="1" ht="12.75">
      <c r="A137" s="28"/>
      <c r="B137" s="31">
        <v>2015</v>
      </c>
      <c r="C137" s="30">
        <f>D137+E137+F137+G137</f>
        <v>5111</v>
      </c>
      <c r="D137" s="30"/>
      <c r="E137" s="30">
        <v>5111</v>
      </c>
      <c r="F137" s="30"/>
      <c r="G137" s="30"/>
    </row>
    <row r="138" spans="1:7" s="1" customFormat="1" ht="38.25">
      <c r="A138" s="28" t="s">
        <v>112</v>
      </c>
      <c r="B138" s="29" t="s">
        <v>113</v>
      </c>
      <c r="C138" s="30">
        <f>C139+C140+C141+C142+C143</f>
        <v>87177.799999999988</v>
      </c>
      <c r="D138" s="30">
        <f>D139+D140+D141+D142+D143</f>
        <v>0</v>
      </c>
      <c r="E138" s="30">
        <f>E139+E140+E141+E142+E143</f>
        <v>2337.8000000000002</v>
      </c>
      <c r="F138" s="30">
        <f>F139+F140+F141+F142+F143</f>
        <v>0</v>
      </c>
      <c r="G138" s="30">
        <f>G139+G140+G141+G142+G143</f>
        <v>84840</v>
      </c>
    </row>
    <row r="139" spans="1:7" s="1" customFormat="1" ht="12.75">
      <c r="A139" s="28"/>
      <c r="B139" s="31">
        <v>2011</v>
      </c>
      <c r="C139" s="30">
        <f>D139+E139+F139+G139</f>
        <v>10542.4</v>
      </c>
      <c r="D139" s="30"/>
      <c r="E139" s="30" t="s">
        <v>114</v>
      </c>
      <c r="F139" s="30"/>
      <c r="G139" s="30">
        <v>10000</v>
      </c>
    </row>
    <row r="140" spans="1:7" s="1" customFormat="1" ht="12.75">
      <c r="A140" s="28"/>
      <c r="B140" s="31">
        <v>2012</v>
      </c>
      <c r="C140" s="30">
        <f>D140+E140+F140+G140</f>
        <v>15000</v>
      </c>
      <c r="D140" s="30"/>
      <c r="E140" s="30"/>
      <c r="F140" s="30"/>
      <c r="G140" s="30">
        <v>15000</v>
      </c>
    </row>
    <row r="141" spans="1:7" s="1" customFormat="1" ht="12.75">
      <c r="A141" s="28"/>
      <c r="B141" s="31">
        <v>2013</v>
      </c>
      <c r="C141" s="30">
        <f>D141+E141+F141+G141</f>
        <v>19549.5</v>
      </c>
      <c r="D141" s="30"/>
      <c r="E141" s="30" t="s">
        <v>115</v>
      </c>
      <c r="F141" s="30"/>
      <c r="G141" s="30">
        <v>18980</v>
      </c>
    </row>
    <row r="142" spans="1:7" s="1" customFormat="1" ht="12.75">
      <c r="A142" s="28"/>
      <c r="B142" s="31">
        <v>2014</v>
      </c>
      <c r="C142" s="30">
        <f>D142+E142+F142+G142</f>
        <v>20528</v>
      </c>
      <c r="D142" s="30"/>
      <c r="E142" s="30">
        <v>598</v>
      </c>
      <c r="F142" s="30"/>
      <c r="G142" s="30">
        <v>19930</v>
      </c>
    </row>
    <row r="143" spans="1:7" s="1" customFormat="1" ht="12.75">
      <c r="A143" s="28"/>
      <c r="B143" s="31">
        <v>2015</v>
      </c>
      <c r="C143" s="30">
        <f>D143+E143+F143+G143</f>
        <v>21557.9</v>
      </c>
      <c r="D143" s="30"/>
      <c r="E143" s="30" t="s">
        <v>116</v>
      </c>
      <c r="F143" s="30"/>
      <c r="G143" s="30">
        <v>20930</v>
      </c>
    </row>
    <row r="144" spans="1:7" s="1" customFormat="1" ht="25.5">
      <c r="A144" s="28" t="s">
        <v>117</v>
      </c>
      <c r="B144" s="29" t="s">
        <v>118</v>
      </c>
      <c r="C144" s="30">
        <f>C145+C146+C147+C148+C149</f>
        <v>208175.7</v>
      </c>
      <c r="D144" s="30">
        <f>D145+D146+D147+D148+D149</f>
        <v>0</v>
      </c>
      <c r="E144" s="30">
        <f>E145+E146+E147+E148+E149</f>
        <v>11146.7</v>
      </c>
      <c r="F144" s="30">
        <f>F145+F146+F147+F148+F149</f>
        <v>0</v>
      </c>
      <c r="G144" s="30">
        <f>G145+G146+G147+G148+G149</f>
        <v>197029</v>
      </c>
    </row>
    <row r="145" spans="1:7" s="1" customFormat="1" ht="12.75">
      <c r="A145" s="28"/>
      <c r="B145" s="31">
        <v>2011</v>
      </c>
      <c r="C145" s="30">
        <f>D145+E145+F145+G145</f>
        <v>38640.800000000003</v>
      </c>
      <c r="D145" s="30"/>
      <c r="E145" s="30" t="s">
        <v>119</v>
      </c>
      <c r="F145" s="30"/>
      <c r="G145" s="30">
        <v>36663</v>
      </c>
    </row>
    <row r="146" spans="1:7" s="1" customFormat="1" ht="12.75">
      <c r="A146" s="28"/>
      <c r="B146" s="31">
        <v>2012</v>
      </c>
      <c r="C146" s="30">
        <f>D146+E146+F146+G146</f>
        <v>39334.300000000003</v>
      </c>
      <c r="D146" s="30"/>
      <c r="E146" s="30" t="s">
        <v>120</v>
      </c>
      <c r="F146" s="30"/>
      <c r="G146" s="30">
        <v>37207</v>
      </c>
    </row>
    <row r="147" spans="1:7" s="1" customFormat="1" ht="12.75">
      <c r="A147" s="28"/>
      <c r="B147" s="31">
        <v>2013</v>
      </c>
      <c r="C147" s="30">
        <f>D147+E147+F147+G147</f>
        <v>41301.699999999997</v>
      </c>
      <c r="D147" s="30"/>
      <c r="E147" s="30" t="s">
        <v>121</v>
      </c>
      <c r="F147" s="30"/>
      <c r="G147" s="30">
        <v>39068</v>
      </c>
    </row>
    <row r="148" spans="1:7" s="1" customFormat="1" ht="12.75">
      <c r="A148" s="28"/>
      <c r="B148" s="31">
        <v>2014</v>
      </c>
      <c r="C148" s="30">
        <f>D148+E148+F148+G148</f>
        <v>43365.3</v>
      </c>
      <c r="D148" s="30"/>
      <c r="E148" s="30" t="s">
        <v>122</v>
      </c>
      <c r="F148" s="30"/>
      <c r="G148" s="30">
        <v>41020</v>
      </c>
    </row>
    <row r="149" spans="1:7" s="1" customFormat="1" ht="12.75">
      <c r="A149" s="28"/>
      <c r="B149" s="31">
        <v>2015</v>
      </c>
      <c r="C149" s="30">
        <f>D149+E149+F149+G149</f>
        <v>45533.599999999999</v>
      </c>
      <c r="D149" s="30"/>
      <c r="E149" s="30" t="s">
        <v>123</v>
      </c>
      <c r="F149" s="30"/>
      <c r="G149" s="30">
        <v>43071</v>
      </c>
    </row>
    <row r="150" spans="1:7" s="1" customFormat="1" ht="38.25">
      <c r="A150" s="28" t="s">
        <v>124</v>
      </c>
      <c r="B150" s="29" t="s">
        <v>125</v>
      </c>
      <c r="C150" s="30">
        <f>C151+C152+C153+C154+C155</f>
        <v>22041.5</v>
      </c>
      <c r="D150" s="30">
        <f>D151+D152+D153+D154+D155</f>
        <v>0</v>
      </c>
      <c r="E150" s="30">
        <f>E151+E152+E153+E154+E155</f>
        <v>369.5</v>
      </c>
      <c r="F150" s="30">
        <f>F151+F152+F153+F154+F155</f>
        <v>0</v>
      </c>
      <c r="G150" s="30">
        <f>G151+G152+G153+G154+G155</f>
        <v>21672</v>
      </c>
    </row>
    <row r="151" spans="1:7" s="1" customFormat="1" ht="12.75">
      <c r="A151" s="28"/>
      <c r="B151" s="31">
        <v>2011</v>
      </c>
      <c r="C151" s="30">
        <f>D151+E151+F151+G151</f>
        <v>4068.2</v>
      </c>
      <c r="D151" s="30"/>
      <c r="E151" s="30" t="s">
        <v>126</v>
      </c>
      <c r="F151" s="30"/>
      <c r="G151" s="30">
        <v>4000</v>
      </c>
    </row>
    <row r="152" spans="1:7" s="1" customFormat="1" ht="12.75">
      <c r="A152" s="28"/>
      <c r="B152" s="31">
        <v>2012</v>
      </c>
      <c r="C152" s="30">
        <f>D152+E152+F152+G152</f>
        <v>4169.8999999999996</v>
      </c>
      <c r="D152" s="30"/>
      <c r="E152" s="30" t="s">
        <v>127</v>
      </c>
      <c r="F152" s="30"/>
      <c r="G152" s="30">
        <v>4100</v>
      </c>
    </row>
    <row r="153" spans="1:7" s="1" customFormat="1" ht="12.75">
      <c r="A153" s="28"/>
      <c r="B153" s="31">
        <v>2013</v>
      </c>
      <c r="C153" s="30">
        <f>D153+E153+F153+G153</f>
        <v>4378.3999999999996</v>
      </c>
      <c r="D153" s="30"/>
      <c r="E153" s="30" t="s">
        <v>128</v>
      </c>
      <c r="F153" s="30"/>
      <c r="G153" s="30">
        <v>4305</v>
      </c>
    </row>
    <row r="154" spans="1:7" s="1" customFormat="1" ht="12.75">
      <c r="A154" s="28"/>
      <c r="B154" s="31">
        <v>2014</v>
      </c>
      <c r="C154" s="30">
        <f>D154+E154+F154+G154</f>
        <v>4599.1000000000004</v>
      </c>
      <c r="D154" s="30"/>
      <c r="E154" s="30" t="s">
        <v>129</v>
      </c>
      <c r="F154" s="30"/>
      <c r="G154" s="30">
        <v>4522</v>
      </c>
    </row>
    <row r="155" spans="1:7" s="1" customFormat="1" ht="12.75">
      <c r="A155" s="28"/>
      <c r="B155" s="31">
        <v>2015</v>
      </c>
      <c r="C155" s="30">
        <f>D155+E155+F155+G155</f>
        <v>4825.8999999999996</v>
      </c>
      <c r="D155" s="30"/>
      <c r="E155" s="30" t="s">
        <v>130</v>
      </c>
      <c r="F155" s="30"/>
      <c r="G155" s="30">
        <v>4745</v>
      </c>
    </row>
    <row r="156" spans="1:7" s="1" customFormat="1" ht="114.75">
      <c r="A156" s="28">
        <v>2</v>
      </c>
      <c r="B156" s="11" t="s">
        <v>662</v>
      </c>
      <c r="C156" s="8">
        <f>SUM(D156:G156)</f>
        <v>92863.255999999994</v>
      </c>
      <c r="D156" s="8">
        <f t="shared" ref="D156:F156" si="23">SUM(D157:D161)</f>
        <v>0</v>
      </c>
      <c r="E156" s="8">
        <f t="shared" si="23"/>
        <v>8029.3559999999998</v>
      </c>
      <c r="F156" s="8">
        <f t="shared" si="23"/>
        <v>1950.9</v>
      </c>
      <c r="G156" s="8">
        <f>SUM(G157:G161)</f>
        <v>82883</v>
      </c>
    </row>
    <row r="157" spans="1:7" s="1" customFormat="1" ht="12.75">
      <c r="A157" s="12"/>
      <c r="B157" s="10">
        <v>2011</v>
      </c>
      <c r="C157" s="8">
        <f t="shared" ref="C157:C161" si="24">SUM(D157:G157)</f>
        <v>17601.655999999999</v>
      </c>
      <c r="D157" s="8"/>
      <c r="E157" s="8">
        <f t="shared" ref="E157:F161" si="25">E163+E169+E175</f>
        <v>2129.056</v>
      </c>
      <c r="F157" s="8">
        <f t="shared" si="25"/>
        <v>472.6</v>
      </c>
      <c r="G157" s="8">
        <f>G163+G169+G175</f>
        <v>15000</v>
      </c>
    </row>
    <row r="158" spans="1:7" s="1" customFormat="1" ht="12.75">
      <c r="A158" s="12"/>
      <c r="B158" s="10">
        <v>2012</v>
      </c>
      <c r="C158" s="8">
        <f t="shared" si="24"/>
        <v>17451</v>
      </c>
      <c r="D158" s="8"/>
      <c r="E158" s="8">
        <f t="shared" si="25"/>
        <v>1360.8</v>
      </c>
      <c r="F158" s="8">
        <f t="shared" si="25"/>
        <v>340.2</v>
      </c>
      <c r="G158" s="8">
        <f t="shared" ref="G158:G161" si="26">G164+G170+G176</f>
        <v>15750</v>
      </c>
    </row>
    <row r="159" spans="1:7" s="1" customFormat="1" ht="12.75">
      <c r="A159" s="12"/>
      <c r="B159" s="10">
        <v>2013</v>
      </c>
      <c r="C159" s="8">
        <f t="shared" si="24"/>
        <v>18330.900000000001</v>
      </c>
      <c r="D159" s="8"/>
      <c r="E159" s="8">
        <f t="shared" si="25"/>
        <v>1434.3</v>
      </c>
      <c r="F159" s="8">
        <f t="shared" si="25"/>
        <v>359.6</v>
      </c>
      <c r="G159" s="8">
        <f t="shared" si="26"/>
        <v>16537</v>
      </c>
    </row>
    <row r="160" spans="1:7" s="1" customFormat="1" ht="12.75">
      <c r="A160" s="12"/>
      <c r="B160" s="10">
        <v>2014</v>
      </c>
      <c r="C160" s="8">
        <f t="shared" si="24"/>
        <v>19254.8</v>
      </c>
      <c r="D160" s="8"/>
      <c r="E160" s="8">
        <f t="shared" si="25"/>
        <v>1511.8</v>
      </c>
      <c r="F160" s="8">
        <f t="shared" si="25"/>
        <v>379</v>
      </c>
      <c r="G160" s="8">
        <f t="shared" si="26"/>
        <v>17364</v>
      </c>
    </row>
    <row r="161" spans="1:7" s="1" customFormat="1" ht="12.75">
      <c r="A161" s="12"/>
      <c r="B161" s="10">
        <v>2015</v>
      </c>
      <c r="C161" s="8">
        <f t="shared" si="24"/>
        <v>20224.900000000001</v>
      </c>
      <c r="D161" s="8"/>
      <c r="E161" s="8">
        <f t="shared" si="25"/>
        <v>1593.4</v>
      </c>
      <c r="F161" s="8">
        <f t="shared" si="25"/>
        <v>399.5</v>
      </c>
      <c r="G161" s="8">
        <f t="shared" si="26"/>
        <v>18232</v>
      </c>
    </row>
    <row r="162" spans="1:7" s="1" customFormat="1" ht="89.25">
      <c r="A162" s="28">
        <v>2.1</v>
      </c>
      <c r="B162" s="29" t="s">
        <v>131</v>
      </c>
      <c r="C162" s="30">
        <f>C163+C164+C165+C166+C167</f>
        <v>1286</v>
      </c>
      <c r="D162" s="30">
        <f>D163+D164+D165+D166+D167</f>
        <v>0</v>
      </c>
      <c r="E162" s="30">
        <f>E163+E164+E165+E166+E167</f>
        <v>1157.4000000000001</v>
      </c>
      <c r="F162" s="30">
        <f>F163+F164+F165+F166+F167</f>
        <v>128.6</v>
      </c>
      <c r="G162" s="30">
        <f>G163+G164+G165+G166+G167</f>
        <v>0</v>
      </c>
    </row>
    <row r="163" spans="1:7" s="1" customFormat="1" ht="12.75">
      <c r="A163" s="28"/>
      <c r="B163" s="31">
        <v>2011</v>
      </c>
      <c r="C163" s="30">
        <f>D163+E163+F163+G163</f>
        <v>1286</v>
      </c>
      <c r="D163" s="30"/>
      <c r="E163" s="30" t="s">
        <v>132</v>
      </c>
      <c r="F163" s="30" t="s">
        <v>133</v>
      </c>
      <c r="G163" s="30"/>
    </row>
    <row r="164" spans="1:7" s="1" customFormat="1" ht="12.75">
      <c r="A164" s="28"/>
      <c r="B164" s="31">
        <v>2012</v>
      </c>
      <c r="C164" s="30">
        <f>D164+E164+F164+G164</f>
        <v>0</v>
      </c>
      <c r="D164" s="30"/>
      <c r="E164" s="30"/>
      <c r="F164" s="30"/>
      <c r="G164" s="30"/>
    </row>
    <row r="165" spans="1:7" s="1" customFormat="1" ht="12.75">
      <c r="A165" s="28"/>
      <c r="B165" s="31">
        <v>2013</v>
      </c>
      <c r="C165" s="30">
        <f>D165+E165+F165+G165</f>
        <v>0</v>
      </c>
      <c r="D165" s="30"/>
      <c r="E165" s="30"/>
      <c r="F165" s="30"/>
      <c r="G165" s="30"/>
    </row>
    <row r="166" spans="1:7" s="1" customFormat="1" ht="12.75">
      <c r="A166" s="28"/>
      <c r="B166" s="31">
        <v>2014</v>
      </c>
      <c r="C166" s="30">
        <f>D166+E166+F166+G166</f>
        <v>0</v>
      </c>
      <c r="D166" s="30"/>
      <c r="E166" s="30"/>
      <c r="F166" s="30"/>
      <c r="G166" s="30"/>
    </row>
    <row r="167" spans="1:7" s="1" customFormat="1" ht="12.75">
      <c r="A167" s="28"/>
      <c r="B167" s="31">
        <v>2015</v>
      </c>
      <c r="C167" s="30">
        <f>D167+E167+F167+G167</f>
        <v>0</v>
      </c>
      <c r="D167" s="30"/>
      <c r="E167" s="30"/>
      <c r="F167" s="30"/>
      <c r="G167" s="30"/>
    </row>
    <row r="168" spans="1:7" s="1" customFormat="1" ht="76.5">
      <c r="A168" s="28">
        <v>2.2000000000000002</v>
      </c>
      <c r="B168" s="29" t="s">
        <v>134</v>
      </c>
      <c r="C168" s="30">
        <f>C169+C170+C171+C172+C173</f>
        <v>8694.2560000000012</v>
      </c>
      <c r="D168" s="30">
        <f>D169+D170+D171+D172+D173</f>
        <v>0</v>
      </c>
      <c r="E168" s="30">
        <f>E169+E170+E171+E172+E173</f>
        <v>6871.9560000000001</v>
      </c>
      <c r="F168" s="30">
        <f>F169+F170+F171+F172+F173</f>
        <v>1822.3000000000002</v>
      </c>
      <c r="G168" s="30">
        <f>G169+G170+G171+G172+G173</f>
        <v>0</v>
      </c>
    </row>
    <row r="169" spans="1:7" s="1" customFormat="1" ht="12.75">
      <c r="A169" s="28"/>
      <c r="B169" s="31">
        <v>2011</v>
      </c>
      <c r="C169" s="30">
        <f>D169+E169+F169+G169</f>
        <v>1315.6559999999999</v>
      </c>
      <c r="D169" s="30"/>
      <c r="E169" s="30">
        <v>971.65599999999995</v>
      </c>
      <c r="F169" s="30">
        <v>344</v>
      </c>
      <c r="G169" s="30"/>
    </row>
    <row r="170" spans="1:7" s="1" customFormat="1" ht="12.75">
      <c r="A170" s="28"/>
      <c r="B170" s="31">
        <v>2012</v>
      </c>
      <c r="C170" s="30">
        <f>D170+E170+F170+G170</f>
        <v>1701</v>
      </c>
      <c r="D170" s="30"/>
      <c r="E170" s="30" t="s">
        <v>135</v>
      </c>
      <c r="F170" s="30" t="s">
        <v>136</v>
      </c>
      <c r="G170" s="30"/>
    </row>
    <row r="171" spans="1:7" s="1" customFormat="1" ht="12.75">
      <c r="A171" s="28"/>
      <c r="B171" s="31">
        <v>2013</v>
      </c>
      <c r="C171" s="30">
        <f>D171+E171+F171+G171</f>
        <v>1793.9</v>
      </c>
      <c r="D171" s="30"/>
      <c r="E171" s="30" t="s">
        <v>137</v>
      </c>
      <c r="F171" s="30" t="s">
        <v>138</v>
      </c>
      <c r="G171" s="30"/>
    </row>
    <row r="172" spans="1:7" s="1" customFormat="1" ht="12.75">
      <c r="A172" s="28"/>
      <c r="B172" s="31">
        <v>2014</v>
      </c>
      <c r="C172" s="30">
        <f>D172+E172+F172+G172</f>
        <v>1890.8</v>
      </c>
      <c r="D172" s="30"/>
      <c r="E172" s="30" t="s">
        <v>139</v>
      </c>
      <c r="F172" s="30">
        <v>379</v>
      </c>
      <c r="G172" s="30"/>
    </row>
    <row r="173" spans="1:7" s="1" customFormat="1" ht="12.75">
      <c r="A173" s="28"/>
      <c r="B173" s="31">
        <v>2015</v>
      </c>
      <c r="C173" s="30">
        <f>D173+E173+F173+G173</f>
        <v>1992.9</v>
      </c>
      <c r="D173" s="30"/>
      <c r="E173" s="30" t="s">
        <v>140</v>
      </c>
      <c r="F173" s="30" t="s">
        <v>141</v>
      </c>
      <c r="G173" s="30"/>
    </row>
    <row r="174" spans="1:7" s="1" customFormat="1" ht="38.25">
      <c r="A174" s="28">
        <v>2.2999999999999998</v>
      </c>
      <c r="B174" s="29" t="s">
        <v>142</v>
      </c>
      <c r="C174" s="30">
        <f>C175+C176+C177+C178+C179</f>
        <v>82883</v>
      </c>
      <c r="D174" s="30">
        <f>D175+D176+D177+D178+D179</f>
        <v>0</v>
      </c>
      <c r="E174" s="30">
        <f>E175+E176+E177+E178+E179</f>
        <v>0</v>
      </c>
      <c r="F174" s="30">
        <f>F175+F176+F177+F178+F179</f>
        <v>0</v>
      </c>
      <c r="G174" s="30">
        <f>G175+G176+G177+G178+G179</f>
        <v>82883</v>
      </c>
    </row>
    <row r="175" spans="1:7" s="1" customFormat="1" ht="12.75">
      <c r="A175" s="28"/>
      <c r="B175" s="31">
        <v>2011</v>
      </c>
      <c r="C175" s="30">
        <f>D175+E175+F175+G175</f>
        <v>15000</v>
      </c>
      <c r="D175" s="30"/>
      <c r="E175" s="30"/>
      <c r="F175" s="30"/>
      <c r="G175" s="30">
        <v>15000</v>
      </c>
    </row>
    <row r="176" spans="1:7" s="1" customFormat="1" ht="12.75">
      <c r="A176" s="28"/>
      <c r="B176" s="31">
        <v>2012</v>
      </c>
      <c r="C176" s="30">
        <f>D176+E176+F176+G176</f>
        <v>15750</v>
      </c>
      <c r="D176" s="30"/>
      <c r="E176" s="30"/>
      <c r="F176" s="30"/>
      <c r="G176" s="30">
        <v>15750</v>
      </c>
    </row>
    <row r="177" spans="1:7" s="1" customFormat="1" ht="12.75">
      <c r="A177" s="28"/>
      <c r="B177" s="31">
        <v>2013</v>
      </c>
      <c r="C177" s="30">
        <f>D177+E177+F177+G177</f>
        <v>16537</v>
      </c>
      <c r="D177" s="30"/>
      <c r="E177" s="30"/>
      <c r="F177" s="30"/>
      <c r="G177" s="30">
        <v>16537</v>
      </c>
    </row>
    <row r="178" spans="1:7" s="1" customFormat="1" ht="12.75">
      <c r="A178" s="28"/>
      <c r="B178" s="31">
        <v>2014</v>
      </c>
      <c r="C178" s="30">
        <f>D178+E178+F178+G178</f>
        <v>17364</v>
      </c>
      <c r="D178" s="30"/>
      <c r="E178" s="30"/>
      <c r="F178" s="30"/>
      <c r="G178" s="30">
        <v>17364</v>
      </c>
    </row>
    <row r="179" spans="1:7" s="1" customFormat="1" ht="12.75">
      <c r="A179" s="28"/>
      <c r="B179" s="31">
        <v>2015</v>
      </c>
      <c r="C179" s="30">
        <f>D179+E179+F179+G179</f>
        <v>18232</v>
      </c>
      <c r="D179" s="30"/>
      <c r="E179" s="30"/>
      <c r="F179" s="30"/>
      <c r="G179" s="30">
        <v>18232</v>
      </c>
    </row>
    <row r="180" spans="1:7" s="1" customFormat="1" ht="89.25">
      <c r="A180" s="13">
        <v>3</v>
      </c>
      <c r="B180" s="11" t="s">
        <v>663</v>
      </c>
      <c r="C180" s="8">
        <f>SUM(D180:G180)</f>
        <v>256839.85400000002</v>
      </c>
      <c r="D180" s="8">
        <f t="shared" ref="D180:F180" si="27">SUM(D181:D185)</f>
        <v>0</v>
      </c>
      <c r="E180" s="8">
        <f t="shared" si="27"/>
        <v>199947.85400000002</v>
      </c>
      <c r="F180" s="8">
        <f t="shared" si="27"/>
        <v>55392</v>
      </c>
      <c r="G180" s="8">
        <f>SUM(G181:G185)</f>
        <v>1500</v>
      </c>
    </row>
    <row r="181" spans="1:7" s="1" customFormat="1" ht="12.75">
      <c r="A181" s="9"/>
      <c r="B181" s="10">
        <v>2011</v>
      </c>
      <c r="C181" s="8">
        <f t="shared" ref="C181:C185" si="28">SUM(D181:G181)</f>
        <v>88862.646000000008</v>
      </c>
      <c r="D181" s="8">
        <f t="shared" ref="D181:F185" si="29">D187+D235</f>
        <v>0</v>
      </c>
      <c r="E181" s="8">
        <f t="shared" si="29"/>
        <v>78564.646000000008</v>
      </c>
      <c r="F181" s="8">
        <f t="shared" si="29"/>
        <v>10298</v>
      </c>
      <c r="G181" s="8">
        <f>G187+G235</f>
        <v>0</v>
      </c>
    </row>
    <row r="182" spans="1:7" s="1" customFormat="1" ht="12.75">
      <c r="A182" s="9"/>
      <c r="B182" s="10">
        <v>2012</v>
      </c>
      <c r="C182" s="8">
        <f t="shared" si="28"/>
        <v>67564.629000000001</v>
      </c>
      <c r="D182" s="8">
        <f t="shared" si="29"/>
        <v>0</v>
      </c>
      <c r="E182" s="8">
        <f t="shared" si="29"/>
        <v>56984.629000000001</v>
      </c>
      <c r="F182" s="8">
        <f t="shared" si="29"/>
        <v>10580</v>
      </c>
      <c r="G182" s="8">
        <f t="shared" ref="G182:G185" si="30">G188+G236</f>
        <v>0</v>
      </c>
    </row>
    <row r="183" spans="1:7" s="1" customFormat="1" ht="12.75">
      <c r="A183" s="9"/>
      <c r="B183" s="10">
        <v>2013</v>
      </c>
      <c r="C183" s="8">
        <f t="shared" si="28"/>
        <v>70937.679000000004</v>
      </c>
      <c r="D183" s="8">
        <f t="shared" si="29"/>
        <v>0</v>
      </c>
      <c r="E183" s="8">
        <f t="shared" si="29"/>
        <v>60067.678999999996</v>
      </c>
      <c r="F183" s="8">
        <f t="shared" si="29"/>
        <v>10870</v>
      </c>
      <c r="G183" s="8">
        <f t="shared" si="30"/>
        <v>0</v>
      </c>
    </row>
    <row r="184" spans="1:7" s="1" customFormat="1" ht="12.75">
      <c r="A184" s="9"/>
      <c r="B184" s="10">
        <v>2014</v>
      </c>
      <c r="C184" s="8">
        <f t="shared" si="28"/>
        <v>14095.4</v>
      </c>
      <c r="D184" s="8">
        <f t="shared" si="29"/>
        <v>0</v>
      </c>
      <c r="E184" s="8">
        <f t="shared" si="29"/>
        <v>2102.4</v>
      </c>
      <c r="F184" s="8">
        <f t="shared" si="29"/>
        <v>11493</v>
      </c>
      <c r="G184" s="8">
        <f t="shared" si="30"/>
        <v>500</v>
      </c>
    </row>
    <row r="185" spans="1:7" s="1" customFormat="1" ht="12.75">
      <c r="A185" s="9"/>
      <c r="B185" s="10">
        <v>2015</v>
      </c>
      <c r="C185" s="8">
        <f t="shared" si="28"/>
        <v>15379.5</v>
      </c>
      <c r="D185" s="8">
        <f t="shared" si="29"/>
        <v>0</v>
      </c>
      <c r="E185" s="8">
        <f t="shared" si="29"/>
        <v>2228.5</v>
      </c>
      <c r="F185" s="8">
        <f t="shared" si="29"/>
        <v>12151</v>
      </c>
      <c r="G185" s="8">
        <f t="shared" si="30"/>
        <v>1000</v>
      </c>
    </row>
    <row r="186" spans="1:7" s="2" customFormat="1" ht="76.5">
      <c r="A186" s="13">
        <v>3.1</v>
      </c>
      <c r="B186" s="11" t="s">
        <v>664</v>
      </c>
      <c r="C186" s="8">
        <f>SUM(D186:G186)</f>
        <v>220992.35399999999</v>
      </c>
      <c r="D186" s="8">
        <f t="shared" ref="D186:F186" si="31">SUM(D187:D191)</f>
        <v>0</v>
      </c>
      <c r="E186" s="8">
        <f t="shared" si="31"/>
        <v>190003.35399999999</v>
      </c>
      <c r="F186" s="8">
        <f t="shared" si="31"/>
        <v>30989</v>
      </c>
      <c r="G186" s="8">
        <f>SUM(G187:G191)</f>
        <v>0</v>
      </c>
    </row>
    <row r="187" spans="1:7" s="1" customFormat="1" ht="12.75">
      <c r="A187" s="12"/>
      <c r="B187" s="10">
        <v>2011</v>
      </c>
      <c r="C187" s="8">
        <f t="shared" ref="C187:C191" si="32">SUM(D187:G187)</f>
        <v>82810.846000000005</v>
      </c>
      <c r="D187" s="8"/>
      <c r="E187" s="8">
        <f>E193+E199+E205+E211+E217+E223+E229</f>
        <v>76810.846000000005</v>
      </c>
      <c r="F187" s="8">
        <f t="shared" ref="E187:F191" si="33">F193+F199+F205+F211+F217+F223+F229</f>
        <v>6000</v>
      </c>
      <c r="G187" s="8"/>
    </row>
    <row r="188" spans="1:7" s="1" customFormat="1" ht="12.75">
      <c r="A188" s="12"/>
      <c r="B188" s="10">
        <v>2012</v>
      </c>
      <c r="C188" s="8">
        <f t="shared" si="32"/>
        <v>61108.328999999998</v>
      </c>
      <c r="D188" s="8"/>
      <c r="E188" s="8">
        <f t="shared" si="33"/>
        <v>55108.328999999998</v>
      </c>
      <c r="F188" s="8">
        <f t="shared" si="33"/>
        <v>6000</v>
      </c>
      <c r="G188" s="8"/>
    </row>
    <row r="189" spans="1:7" s="1" customFormat="1" ht="12.75">
      <c r="A189" s="12"/>
      <c r="B189" s="10">
        <v>2013</v>
      </c>
      <c r="C189" s="8">
        <f t="shared" si="32"/>
        <v>64084.178999999996</v>
      </c>
      <c r="D189" s="8"/>
      <c r="E189" s="8">
        <f t="shared" si="33"/>
        <v>58084.178999999996</v>
      </c>
      <c r="F189" s="8">
        <f t="shared" si="33"/>
        <v>6000</v>
      </c>
      <c r="G189" s="8"/>
    </row>
    <row r="190" spans="1:7" s="1" customFormat="1" ht="12.75">
      <c r="A190" s="12"/>
      <c r="B190" s="10">
        <v>2014</v>
      </c>
      <c r="C190" s="8">
        <f t="shared" si="32"/>
        <v>6324</v>
      </c>
      <c r="D190" s="8"/>
      <c r="E190" s="8">
        <f t="shared" si="33"/>
        <v>0</v>
      </c>
      <c r="F190" s="8">
        <f t="shared" si="33"/>
        <v>6324</v>
      </c>
      <c r="G190" s="8"/>
    </row>
    <row r="191" spans="1:7" s="1" customFormat="1" ht="12.75">
      <c r="A191" s="12"/>
      <c r="B191" s="10">
        <v>2015</v>
      </c>
      <c r="C191" s="8">
        <f t="shared" si="32"/>
        <v>6665</v>
      </c>
      <c r="D191" s="8"/>
      <c r="E191" s="8">
        <f t="shared" si="33"/>
        <v>0</v>
      </c>
      <c r="F191" s="8">
        <f t="shared" si="33"/>
        <v>6665</v>
      </c>
      <c r="G191" s="8"/>
    </row>
    <row r="192" spans="1:7" s="1" customFormat="1" ht="76.5">
      <c r="A192" s="12" t="s">
        <v>143</v>
      </c>
      <c r="B192" s="29" t="s">
        <v>144</v>
      </c>
      <c r="C192" s="30">
        <f>C193+C194+C195+C196+C197</f>
        <v>3803.7780000000002</v>
      </c>
      <c r="D192" s="30">
        <f>D193+D194+D195+D196+D197</f>
        <v>0</v>
      </c>
      <c r="E192" s="30">
        <f>E193+E194+E195+E196+E197</f>
        <v>3803.7780000000002</v>
      </c>
      <c r="F192" s="30">
        <f>F193+F194+F195+F196+F197</f>
        <v>0</v>
      </c>
      <c r="G192" s="30">
        <f>G193+G194+G195+G196+G197</f>
        <v>0</v>
      </c>
    </row>
    <row r="193" spans="1:7" s="1" customFormat="1" ht="12.75">
      <c r="A193" s="12"/>
      <c r="B193" s="29">
        <v>2011</v>
      </c>
      <c r="C193" s="30">
        <f>D193+E193+F193+G193</f>
        <v>1199.5219999999999</v>
      </c>
      <c r="D193" s="30"/>
      <c r="E193" s="30">
        <v>1199.5219999999999</v>
      </c>
      <c r="F193" s="30"/>
      <c r="G193" s="30"/>
    </row>
    <row r="194" spans="1:7" s="1" customFormat="1" ht="12.75">
      <c r="A194" s="12"/>
      <c r="B194" s="29">
        <v>2012</v>
      </c>
      <c r="C194" s="30">
        <f>D194+E194+F194+G194</f>
        <v>1267.895</v>
      </c>
      <c r="D194" s="30"/>
      <c r="E194" s="30">
        <v>1267.895</v>
      </c>
      <c r="F194" s="30"/>
      <c r="G194" s="30"/>
    </row>
    <row r="195" spans="1:7" s="1" customFormat="1" ht="12.75">
      <c r="A195" s="12"/>
      <c r="B195" s="29">
        <v>2013</v>
      </c>
      <c r="C195" s="30">
        <f>D195+E195+F195+G195</f>
        <v>1336.3610000000001</v>
      </c>
      <c r="D195" s="30"/>
      <c r="E195" s="30">
        <v>1336.3610000000001</v>
      </c>
      <c r="F195" s="30"/>
      <c r="G195" s="30"/>
    </row>
    <row r="196" spans="1:7" s="1" customFormat="1" ht="12.75">
      <c r="A196" s="12"/>
      <c r="B196" s="29">
        <v>2014</v>
      </c>
      <c r="C196" s="30">
        <f>D196+E196+F196+G196</f>
        <v>0</v>
      </c>
      <c r="D196" s="30"/>
      <c r="E196" s="30"/>
      <c r="F196" s="30"/>
      <c r="G196" s="30"/>
    </row>
    <row r="197" spans="1:7" s="1" customFormat="1" ht="12.75">
      <c r="A197" s="12"/>
      <c r="B197" s="29">
        <v>2015</v>
      </c>
      <c r="C197" s="30">
        <f>D197+E197+F197+G197</f>
        <v>0</v>
      </c>
      <c r="D197" s="30"/>
      <c r="E197" s="30"/>
      <c r="F197" s="30"/>
      <c r="G197" s="30"/>
    </row>
    <row r="198" spans="1:7" s="1" customFormat="1" ht="38.25">
      <c r="A198" s="28" t="s">
        <v>145</v>
      </c>
      <c r="B198" s="29" t="s">
        <v>146</v>
      </c>
      <c r="C198" s="30">
        <f>C199+C200+C201+C202+C203</f>
        <v>78337.815999999992</v>
      </c>
      <c r="D198" s="30">
        <f>D199+D200+D201+D202+D203</f>
        <v>0</v>
      </c>
      <c r="E198" s="30">
        <f>E199+E200+E201+E202+E203</f>
        <v>78337.815999999992</v>
      </c>
      <c r="F198" s="30">
        <f>F199+F200+F201+F202+F203</f>
        <v>0</v>
      </c>
      <c r="G198" s="30">
        <f>G199+G200+G201+G202+G203</f>
        <v>0</v>
      </c>
    </row>
    <row r="199" spans="1:7" s="1" customFormat="1" ht="12.75">
      <c r="A199" s="28"/>
      <c r="B199" s="31">
        <v>2011</v>
      </c>
      <c r="C199" s="30">
        <f>D199+E199+F199+G199</f>
        <v>24703.844000000001</v>
      </c>
      <c r="D199" s="30"/>
      <c r="E199" s="30">
        <v>24703.844000000001</v>
      </c>
      <c r="F199" s="30"/>
      <c r="G199" s="30"/>
    </row>
    <row r="200" spans="1:7" s="1" customFormat="1" ht="12.75">
      <c r="A200" s="28"/>
      <c r="B200" s="31">
        <v>2012</v>
      </c>
      <c r="C200" s="30">
        <f>D200+E200+F200+G200</f>
        <v>26111.963</v>
      </c>
      <c r="D200" s="30"/>
      <c r="E200" s="30">
        <v>26111.963</v>
      </c>
      <c r="F200" s="30"/>
      <c r="G200" s="30"/>
    </row>
    <row r="201" spans="1:7" s="1" customFormat="1" ht="12.75">
      <c r="A201" s="28"/>
      <c r="B201" s="31">
        <v>2013</v>
      </c>
      <c r="C201" s="30">
        <f>D201+E201+F201+G201</f>
        <v>27522.008999999998</v>
      </c>
      <c r="D201" s="30"/>
      <c r="E201" s="30">
        <v>27522.008999999998</v>
      </c>
      <c r="F201" s="30"/>
      <c r="G201" s="30"/>
    </row>
    <row r="202" spans="1:7" s="1" customFormat="1" ht="12.75">
      <c r="A202" s="28"/>
      <c r="B202" s="31">
        <v>2014</v>
      </c>
      <c r="C202" s="30">
        <f>D202+E202+F202+G202</f>
        <v>0</v>
      </c>
      <c r="D202" s="30"/>
      <c r="E202" s="30"/>
      <c r="F202" s="30"/>
      <c r="G202" s="30"/>
    </row>
    <row r="203" spans="1:7" s="1" customFormat="1" ht="12.75">
      <c r="A203" s="28"/>
      <c r="B203" s="31">
        <v>2015</v>
      </c>
      <c r="C203" s="30">
        <f>D203+E203+F203+G203</f>
        <v>0</v>
      </c>
      <c r="D203" s="30"/>
      <c r="E203" s="30"/>
      <c r="F203" s="30"/>
      <c r="G203" s="30"/>
    </row>
    <row r="204" spans="1:7" s="1" customFormat="1" ht="38.25">
      <c r="A204" s="28" t="s">
        <v>147</v>
      </c>
      <c r="B204" s="29" t="s">
        <v>148</v>
      </c>
      <c r="C204" s="30">
        <f>C205+C206+C207+C208+C209</f>
        <v>31148.374</v>
      </c>
      <c r="D204" s="30">
        <f>D205+D206+D207+D208+D209</f>
        <v>0</v>
      </c>
      <c r="E204" s="30">
        <f>E205+E206+E207+E208+E209</f>
        <v>31148.374</v>
      </c>
      <c r="F204" s="30">
        <f>F205+F206+F207+F208+F209</f>
        <v>0</v>
      </c>
      <c r="G204" s="30">
        <f>G205+G206+G207+G208+G209</f>
        <v>0</v>
      </c>
    </row>
    <row r="205" spans="1:7" s="1" customFormat="1" ht="12.75">
      <c r="A205" s="28"/>
      <c r="B205" s="31">
        <v>2011</v>
      </c>
      <c r="C205" s="30">
        <f>D205+E205+F205+G205</f>
        <v>9822.6450000000004</v>
      </c>
      <c r="D205" s="30"/>
      <c r="E205" s="30">
        <v>9822.6450000000004</v>
      </c>
      <c r="F205" s="30"/>
      <c r="G205" s="30"/>
    </row>
    <row r="206" spans="1:7" s="1" customFormat="1" ht="12.75">
      <c r="A206" s="28"/>
      <c r="B206" s="31">
        <v>2012</v>
      </c>
      <c r="C206" s="30">
        <f>D206+E206+F206+G206</f>
        <v>10382.536</v>
      </c>
      <c r="D206" s="30"/>
      <c r="E206" s="30">
        <v>10382.536</v>
      </c>
      <c r="F206" s="30"/>
      <c r="G206" s="30"/>
    </row>
    <row r="207" spans="1:7" s="1" customFormat="1" ht="12.75">
      <c r="A207" s="28"/>
      <c r="B207" s="31">
        <v>2013</v>
      </c>
      <c r="C207" s="30">
        <f>D207+E207+F207+G207</f>
        <v>10943.192999999999</v>
      </c>
      <c r="D207" s="30"/>
      <c r="E207" s="30">
        <v>10943.192999999999</v>
      </c>
      <c r="F207" s="30"/>
      <c r="G207" s="30"/>
    </row>
    <row r="208" spans="1:7" s="1" customFormat="1" ht="12.75">
      <c r="A208" s="28"/>
      <c r="B208" s="31">
        <v>2014</v>
      </c>
      <c r="C208" s="30">
        <f>D208+E208+F208+G208</f>
        <v>0</v>
      </c>
      <c r="D208" s="30"/>
      <c r="E208" s="30"/>
      <c r="F208" s="30"/>
      <c r="G208" s="30"/>
    </row>
    <row r="209" spans="1:7" s="1" customFormat="1" ht="12.75">
      <c r="A209" s="28"/>
      <c r="B209" s="31">
        <v>2015</v>
      </c>
      <c r="C209" s="30">
        <f>D209+E209+F209+G209</f>
        <v>0</v>
      </c>
      <c r="D209" s="30"/>
      <c r="E209" s="30"/>
      <c r="F209" s="30"/>
      <c r="G209" s="30"/>
    </row>
    <row r="210" spans="1:7" s="1" customFormat="1" ht="38.25">
      <c r="A210" s="28" t="s">
        <v>149</v>
      </c>
      <c r="B210" s="29" t="s">
        <v>150</v>
      </c>
      <c r="C210" s="30">
        <f>C211+C212+C213+C214+C215</f>
        <v>52039.086000000003</v>
      </c>
      <c r="D210" s="30">
        <f>D211+D212+D213+D214+D215</f>
        <v>0</v>
      </c>
      <c r="E210" s="30">
        <f>E211+E212+E213+E214+E215</f>
        <v>52039.086000000003</v>
      </c>
      <c r="F210" s="30">
        <f>F211+F212+F213+F214+F215</f>
        <v>0</v>
      </c>
      <c r="G210" s="30">
        <f>G211+G212+G213+G214+G215</f>
        <v>0</v>
      </c>
    </row>
    <row r="211" spans="1:7" s="1" customFormat="1" ht="12.75">
      <c r="A211" s="28"/>
      <c r="B211" s="31">
        <v>2011</v>
      </c>
      <c r="C211" s="30">
        <f>D211+E211+F211+G211</f>
        <v>16410.535</v>
      </c>
      <c r="D211" s="30"/>
      <c r="E211" s="30">
        <v>16410.535</v>
      </c>
      <c r="F211" s="30"/>
      <c r="G211" s="30"/>
    </row>
    <row r="212" spans="1:7" s="1" customFormat="1" ht="12.75">
      <c r="A212" s="28"/>
      <c r="B212" s="31">
        <v>2012</v>
      </c>
      <c r="C212" s="30">
        <f>D212+E212+F212+G212</f>
        <v>17345.935000000001</v>
      </c>
      <c r="D212" s="30"/>
      <c r="E212" s="30">
        <v>17345.935000000001</v>
      </c>
      <c r="F212" s="30"/>
      <c r="G212" s="30"/>
    </row>
    <row r="213" spans="1:7" s="1" customFormat="1" ht="12.75">
      <c r="A213" s="28"/>
      <c r="B213" s="31">
        <v>2013</v>
      </c>
      <c r="C213" s="30">
        <f>D213+E213+F213+G213</f>
        <v>18282.616000000002</v>
      </c>
      <c r="D213" s="30"/>
      <c r="E213" s="30">
        <v>18282.616000000002</v>
      </c>
      <c r="F213" s="30"/>
      <c r="G213" s="30"/>
    </row>
    <row r="214" spans="1:7" s="1" customFormat="1" ht="12.75">
      <c r="A214" s="28"/>
      <c r="B214" s="31">
        <v>2014</v>
      </c>
      <c r="C214" s="30">
        <f>D214+E214+F214+G214</f>
        <v>0</v>
      </c>
      <c r="D214" s="30"/>
      <c r="E214" s="30"/>
      <c r="F214" s="30"/>
      <c r="G214" s="30"/>
    </row>
    <row r="215" spans="1:7" s="1" customFormat="1" ht="12.75">
      <c r="A215" s="28"/>
      <c r="B215" s="31">
        <v>2015</v>
      </c>
      <c r="C215" s="30">
        <f>D215+E215+F215+G215</f>
        <v>0</v>
      </c>
      <c r="D215" s="30"/>
      <c r="E215" s="30"/>
      <c r="F215" s="30"/>
      <c r="G215" s="30"/>
    </row>
    <row r="216" spans="1:7" s="1" customFormat="1" ht="76.5">
      <c r="A216" s="28" t="s">
        <v>151</v>
      </c>
      <c r="B216" s="29" t="s">
        <v>152</v>
      </c>
      <c r="C216" s="30">
        <f>C217+C218+C219+C220+C221</f>
        <v>724.1</v>
      </c>
      <c r="D216" s="30">
        <f>D217+D218+D219+D220+D221</f>
        <v>0</v>
      </c>
      <c r="E216" s="30">
        <f>E217+E218+E219+E220+E221</f>
        <v>724.1</v>
      </c>
      <c r="F216" s="30">
        <f>F217+F218+F219+F220+F221</f>
        <v>0</v>
      </c>
      <c r="G216" s="30">
        <f>G217+G218+G219+G220+G221</f>
        <v>0</v>
      </c>
    </row>
    <row r="217" spans="1:7" s="1" customFormat="1" ht="12.75">
      <c r="A217" s="28"/>
      <c r="B217" s="31">
        <v>2011</v>
      </c>
      <c r="C217" s="30">
        <f>D217+E217+F217+G217</f>
        <v>724.1</v>
      </c>
      <c r="D217" s="30"/>
      <c r="E217" s="30" t="s">
        <v>153</v>
      </c>
      <c r="F217" s="30"/>
      <c r="G217" s="30"/>
    </row>
    <row r="218" spans="1:7" s="1" customFormat="1" ht="12.75">
      <c r="A218" s="28"/>
      <c r="B218" s="31">
        <v>2012</v>
      </c>
      <c r="C218" s="30">
        <f>D218+E218+F218+G218</f>
        <v>0</v>
      </c>
      <c r="D218" s="30"/>
      <c r="E218" s="30"/>
      <c r="F218" s="30"/>
      <c r="G218" s="30"/>
    </row>
    <row r="219" spans="1:7" s="1" customFormat="1" ht="12.75">
      <c r="A219" s="28"/>
      <c r="B219" s="31">
        <v>2013</v>
      </c>
      <c r="C219" s="30">
        <f>D219+E219+F219+G219</f>
        <v>0</v>
      </c>
      <c r="D219" s="30"/>
      <c r="E219" s="30"/>
      <c r="F219" s="30"/>
      <c r="G219" s="30"/>
    </row>
    <row r="220" spans="1:7" s="1" customFormat="1" ht="12.75">
      <c r="A220" s="28"/>
      <c r="B220" s="31">
        <v>2014</v>
      </c>
      <c r="C220" s="30">
        <f>D220+E220+F220+G220</f>
        <v>0</v>
      </c>
      <c r="D220" s="30"/>
      <c r="E220" s="30"/>
      <c r="F220" s="30"/>
      <c r="G220" s="30"/>
    </row>
    <row r="221" spans="1:7" s="1" customFormat="1" ht="12.75">
      <c r="A221" s="28"/>
      <c r="B221" s="31">
        <v>2015</v>
      </c>
      <c r="C221" s="30">
        <f>D221+E221+F221+G221</f>
        <v>0</v>
      </c>
      <c r="D221" s="30"/>
      <c r="E221" s="30"/>
      <c r="F221" s="30"/>
      <c r="G221" s="30"/>
    </row>
    <row r="222" spans="1:7" s="1" customFormat="1" ht="63.75">
      <c r="A222" s="28" t="s">
        <v>154</v>
      </c>
      <c r="B222" s="29" t="s">
        <v>155</v>
      </c>
      <c r="C222" s="30">
        <f>C223+C224+C225+C226+C227</f>
        <v>30989</v>
      </c>
      <c r="D222" s="30">
        <f>D223+D224+D225+D226+D227</f>
        <v>0</v>
      </c>
      <c r="E222" s="30">
        <f>E223+E224+E225+E226+E227</f>
        <v>0</v>
      </c>
      <c r="F222" s="30">
        <f>F223+F224+F225+F226+F227</f>
        <v>30989</v>
      </c>
      <c r="G222" s="30">
        <f>G223+G224+G225+G226+G227</f>
        <v>0</v>
      </c>
    </row>
    <row r="223" spans="1:7" s="1" customFormat="1" ht="12.75">
      <c r="A223" s="28"/>
      <c r="B223" s="31">
        <v>2011</v>
      </c>
      <c r="C223" s="30">
        <f>D223+E223+F223+G223</f>
        <v>6000</v>
      </c>
      <c r="D223" s="30"/>
      <c r="E223" s="30"/>
      <c r="F223" s="30">
        <v>6000</v>
      </c>
      <c r="G223" s="30"/>
    </row>
    <row r="224" spans="1:7" s="1" customFormat="1" ht="12.75">
      <c r="A224" s="28"/>
      <c r="B224" s="31">
        <v>2012</v>
      </c>
      <c r="C224" s="30">
        <f>D224+E224+F224+G224</f>
        <v>6000</v>
      </c>
      <c r="D224" s="30"/>
      <c r="E224" s="30"/>
      <c r="F224" s="30">
        <v>6000</v>
      </c>
      <c r="G224" s="30"/>
    </row>
    <row r="225" spans="1:7" s="1" customFormat="1" ht="12.75">
      <c r="A225" s="28"/>
      <c r="B225" s="31">
        <v>2013</v>
      </c>
      <c r="C225" s="30">
        <f>D225+E225+F225+G225</f>
        <v>6000</v>
      </c>
      <c r="D225" s="30"/>
      <c r="E225" s="30"/>
      <c r="F225" s="30">
        <v>6000</v>
      </c>
      <c r="G225" s="30"/>
    </row>
    <row r="226" spans="1:7" s="1" customFormat="1" ht="12.75">
      <c r="A226" s="28"/>
      <c r="B226" s="31">
        <v>2014</v>
      </c>
      <c r="C226" s="30">
        <f>D226+E226+F226+G226</f>
        <v>6324</v>
      </c>
      <c r="D226" s="30"/>
      <c r="E226" s="30"/>
      <c r="F226" s="30">
        <v>6324</v>
      </c>
      <c r="G226" s="30"/>
    </row>
    <row r="227" spans="1:7" s="1" customFormat="1" ht="12.75">
      <c r="A227" s="28"/>
      <c r="B227" s="31">
        <v>2015</v>
      </c>
      <c r="C227" s="30">
        <f>D227+E227+F227+G227</f>
        <v>6665</v>
      </c>
      <c r="D227" s="30"/>
      <c r="E227" s="30"/>
      <c r="F227" s="30">
        <v>6665</v>
      </c>
      <c r="G227" s="30"/>
    </row>
    <row r="228" spans="1:7" s="1" customFormat="1" ht="63.75">
      <c r="A228" s="28" t="s">
        <v>156</v>
      </c>
      <c r="B228" s="29" t="s">
        <v>157</v>
      </c>
      <c r="C228" s="30">
        <f>C229+C230+C231+C232+C233</f>
        <v>23950.2</v>
      </c>
      <c r="D228" s="30">
        <f>D229+D230+D231+D232+D233</f>
        <v>0</v>
      </c>
      <c r="E228" s="30">
        <f>E229+E230+E231+E232+E233</f>
        <v>23950.2</v>
      </c>
      <c r="F228" s="30">
        <f>F229+F230+F231+F232+F233</f>
        <v>0</v>
      </c>
      <c r="G228" s="30">
        <f>G229+G230+G231+G232+G233</f>
        <v>0</v>
      </c>
    </row>
    <row r="229" spans="1:7" s="1" customFormat="1" ht="12.75">
      <c r="A229" s="28"/>
      <c r="B229" s="31">
        <v>2011</v>
      </c>
      <c r="C229" s="30">
        <f>D229+E229+F229+G229</f>
        <v>23950.2</v>
      </c>
      <c r="D229" s="30"/>
      <c r="E229" s="30" t="s">
        <v>158</v>
      </c>
      <c r="F229" s="30"/>
      <c r="G229" s="30"/>
    </row>
    <row r="230" spans="1:7" s="1" customFormat="1" ht="12.75">
      <c r="A230" s="28"/>
      <c r="B230" s="31">
        <v>2012</v>
      </c>
      <c r="C230" s="30">
        <f>D230+E230+F230+G230</f>
        <v>0</v>
      </c>
      <c r="D230" s="30"/>
      <c r="E230" s="30"/>
      <c r="F230" s="30"/>
      <c r="G230" s="30"/>
    </row>
    <row r="231" spans="1:7" s="1" customFormat="1" ht="12.75">
      <c r="A231" s="28"/>
      <c r="B231" s="31">
        <v>2013</v>
      </c>
      <c r="C231" s="30">
        <f>D231+E231+F231+G231</f>
        <v>0</v>
      </c>
      <c r="D231" s="30"/>
      <c r="E231" s="30"/>
      <c r="F231" s="30"/>
      <c r="G231" s="30"/>
    </row>
    <row r="232" spans="1:7" s="1" customFormat="1" ht="12.75">
      <c r="A232" s="28"/>
      <c r="B232" s="31">
        <v>2014</v>
      </c>
      <c r="C232" s="30">
        <f>D232+E232+F232+G232</f>
        <v>0</v>
      </c>
      <c r="D232" s="30"/>
      <c r="E232" s="30"/>
      <c r="F232" s="30"/>
      <c r="G232" s="30"/>
    </row>
    <row r="233" spans="1:7" s="1" customFormat="1" ht="12.75">
      <c r="A233" s="28"/>
      <c r="B233" s="31">
        <v>2015</v>
      </c>
      <c r="C233" s="30">
        <f>D233+E233+F233+G233</f>
        <v>0</v>
      </c>
      <c r="D233" s="30"/>
      <c r="E233" s="30"/>
      <c r="F233" s="30"/>
      <c r="G233" s="30"/>
    </row>
    <row r="234" spans="1:7" s="2" customFormat="1" ht="38.25">
      <c r="A234" s="13">
        <v>3.2</v>
      </c>
      <c r="B234" s="11" t="s">
        <v>665</v>
      </c>
      <c r="C234" s="8"/>
      <c r="D234" s="8">
        <f t="shared" ref="D234:F234" si="34">SUM(D235:D239)</f>
        <v>0</v>
      </c>
      <c r="E234" s="8">
        <f t="shared" si="34"/>
        <v>9944.5</v>
      </c>
      <c r="F234" s="8">
        <f t="shared" si="34"/>
        <v>24403</v>
      </c>
      <c r="G234" s="8">
        <f>SUM(G235:G239)</f>
        <v>1500</v>
      </c>
    </row>
    <row r="235" spans="1:7" s="1" customFormat="1" ht="12.75">
      <c r="A235" s="12"/>
      <c r="B235" s="10">
        <v>2011</v>
      </c>
      <c r="C235" s="8"/>
      <c r="D235" s="8"/>
      <c r="E235" s="8">
        <f t="shared" ref="E235:F239" si="35">E241+E247</f>
        <v>1753.8</v>
      </c>
      <c r="F235" s="8">
        <f t="shared" si="35"/>
        <v>4298</v>
      </c>
      <c r="G235" s="8">
        <f>G241+G247</f>
        <v>0</v>
      </c>
    </row>
    <row r="236" spans="1:7" s="1" customFormat="1" ht="12.75">
      <c r="A236" s="12"/>
      <c r="B236" s="10">
        <v>2012</v>
      </c>
      <c r="C236" s="8"/>
      <c r="D236" s="8"/>
      <c r="E236" s="8">
        <f t="shared" si="35"/>
        <v>1876.3</v>
      </c>
      <c r="F236" s="8">
        <f t="shared" si="35"/>
        <v>4580</v>
      </c>
      <c r="G236" s="8">
        <f t="shared" ref="G236:G239" si="36">G242+G248</f>
        <v>0</v>
      </c>
    </row>
    <row r="237" spans="1:7" s="1" customFormat="1" ht="12.75">
      <c r="A237" s="12"/>
      <c r="B237" s="10">
        <v>2013</v>
      </c>
      <c r="C237" s="8"/>
      <c r="D237" s="8"/>
      <c r="E237" s="8">
        <f t="shared" si="35"/>
        <v>1983.5</v>
      </c>
      <c r="F237" s="8">
        <f t="shared" si="35"/>
        <v>4870</v>
      </c>
      <c r="G237" s="8">
        <f t="shared" si="36"/>
        <v>0</v>
      </c>
    </row>
    <row r="238" spans="1:7" s="1" customFormat="1" ht="12.75">
      <c r="A238" s="12"/>
      <c r="B238" s="10">
        <v>2014</v>
      </c>
      <c r="C238" s="8"/>
      <c r="D238" s="8"/>
      <c r="E238" s="8">
        <f t="shared" si="35"/>
        <v>2102.4</v>
      </c>
      <c r="F238" s="8">
        <f t="shared" si="35"/>
        <v>5169</v>
      </c>
      <c r="G238" s="8">
        <f t="shared" si="36"/>
        <v>500</v>
      </c>
    </row>
    <row r="239" spans="1:7" s="1" customFormat="1" ht="12.75">
      <c r="A239" s="12"/>
      <c r="B239" s="10">
        <v>2015</v>
      </c>
      <c r="C239" s="8"/>
      <c r="D239" s="8"/>
      <c r="E239" s="8">
        <f t="shared" si="35"/>
        <v>2228.5</v>
      </c>
      <c r="F239" s="8">
        <f t="shared" si="35"/>
        <v>5486</v>
      </c>
      <c r="G239" s="8">
        <f t="shared" si="36"/>
        <v>1000</v>
      </c>
    </row>
    <row r="240" spans="1:7" s="1" customFormat="1" ht="38.25">
      <c r="A240" s="28" t="s">
        <v>159</v>
      </c>
      <c r="B240" s="29" t="s">
        <v>160</v>
      </c>
      <c r="C240" s="30">
        <f>C241+C242+C243+C244+C245</f>
        <v>1500</v>
      </c>
      <c r="D240" s="30">
        <f>D241+D242+D243+D244+D245</f>
        <v>0</v>
      </c>
      <c r="E240" s="30">
        <f>E241+E242+E243+E244+E245</f>
        <v>0</v>
      </c>
      <c r="F240" s="30">
        <f>F241+F242+F243+F244+F245</f>
        <v>0</v>
      </c>
      <c r="G240" s="30">
        <f>G241+G242+G243+G244+G245</f>
        <v>1500</v>
      </c>
    </row>
    <row r="241" spans="1:7" s="1" customFormat="1" ht="12.75">
      <c r="A241" s="28"/>
      <c r="B241" s="31">
        <v>2011</v>
      </c>
      <c r="C241" s="30">
        <f>D241+E241+F241+G241</f>
        <v>0</v>
      </c>
      <c r="D241" s="30"/>
      <c r="E241" s="30"/>
      <c r="F241" s="30"/>
      <c r="G241" s="30"/>
    </row>
    <row r="242" spans="1:7" s="1" customFormat="1" ht="12.75">
      <c r="A242" s="28"/>
      <c r="B242" s="31">
        <v>2012</v>
      </c>
      <c r="C242" s="30">
        <f>D242+E242+F242+G242</f>
        <v>0</v>
      </c>
      <c r="D242" s="30"/>
      <c r="E242" s="30"/>
      <c r="F242" s="30"/>
      <c r="G242" s="30"/>
    </row>
    <row r="243" spans="1:7" s="1" customFormat="1" ht="12.75">
      <c r="A243" s="28"/>
      <c r="B243" s="31">
        <v>2013</v>
      </c>
      <c r="C243" s="30">
        <f>D243+E243+F243+G243</f>
        <v>0</v>
      </c>
      <c r="D243" s="30"/>
      <c r="E243" s="30"/>
      <c r="F243" s="30"/>
      <c r="G243" s="30"/>
    </row>
    <row r="244" spans="1:7" s="1" customFormat="1" ht="12.75">
      <c r="A244" s="28"/>
      <c r="B244" s="31">
        <v>2014</v>
      </c>
      <c r="C244" s="30">
        <f>D244+E244+F244+G244</f>
        <v>500</v>
      </c>
      <c r="D244" s="30"/>
      <c r="E244" s="30"/>
      <c r="F244" s="30"/>
      <c r="G244" s="30">
        <v>500</v>
      </c>
    </row>
    <row r="245" spans="1:7" s="1" customFormat="1" ht="12.75">
      <c r="A245" s="28"/>
      <c r="B245" s="31">
        <v>2015</v>
      </c>
      <c r="C245" s="30">
        <f>D245+E245+F245+G245</f>
        <v>1000</v>
      </c>
      <c r="D245" s="30"/>
      <c r="E245" s="30"/>
      <c r="F245" s="30"/>
      <c r="G245" s="30">
        <v>1000</v>
      </c>
    </row>
    <row r="246" spans="1:7" s="1" customFormat="1" ht="102">
      <c r="A246" s="28" t="s">
        <v>161</v>
      </c>
      <c r="B246" s="29" t="s">
        <v>162</v>
      </c>
      <c r="C246" s="30">
        <f>C247+C248+C249+C250+C251</f>
        <v>34347.5</v>
      </c>
      <c r="D246" s="30">
        <f>D247+D248+D249+D250+D251</f>
        <v>0</v>
      </c>
      <c r="E246" s="30">
        <f>E247+E248+E249+E250+E251</f>
        <v>9944.5</v>
      </c>
      <c r="F246" s="30">
        <f>F247+F248+F249+F250+F251</f>
        <v>24403</v>
      </c>
      <c r="G246" s="30">
        <f>G247+G248+G249+G250+G251</f>
        <v>0</v>
      </c>
    </row>
    <row r="247" spans="1:7" s="1" customFormat="1" ht="12.75">
      <c r="A247" s="28"/>
      <c r="B247" s="31">
        <v>2011</v>
      </c>
      <c r="C247" s="30">
        <f>D247+E247+F247+G247</f>
        <v>6051.8</v>
      </c>
      <c r="D247" s="30"/>
      <c r="E247" s="30" t="s">
        <v>163</v>
      </c>
      <c r="F247" s="30">
        <v>4298</v>
      </c>
      <c r="G247" s="30"/>
    </row>
    <row r="248" spans="1:7" s="1" customFormat="1" ht="12.75">
      <c r="A248" s="28"/>
      <c r="B248" s="31">
        <v>2012</v>
      </c>
      <c r="C248" s="30">
        <f>D248+E248+F248+G248</f>
        <v>6456.3</v>
      </c>
      <c r="D248" s="30"/>
      <c r="E248" s="30" t="s">
        <v>164</v>
      </c>
      <c r="F248" s="30">
        <v>4580</v>
      </c>
      <c r="G248" s="30"/>
    </row>
    <row r="249" spans="1:7" s="1" customFormat="1" ht="12.75">
      <c r="A249" s="28"/>
      <c r="B249" s="31">
        <v>2013</v>
      </c>
      <c r="C249" s="30">
        <f>D249+E249+F249+G249</f>
        <v>6853.5</v>
      </c>
      <c r="D249" s="30"/>
      <c r="E249" s="30" t="s">
        <v>165</v>
      </c>
      <c r="F249" s="30">
        <v>4870</v>
      </c>
      <c r="G249" s="30"/>
    </row>
    <row r="250" spans="1:7" s="1" customFormat="1" ht="12.75">
      <c r="A250" s="28"/>
      <c r="B250" s="31">
        <v>2014</v>
      </c>
      <c r="C250" s="30">
        <f>D250+E250+F250+G250</f>
        <v>7271.4</v>
      </c>
      <c r="D250" s="30"/>
      <c r="E250" s="30" t="s">
        <v>166</v>
      </c>
      <c r="F250" s="30">
        <v>5169</v>
      </c>
      <c r="G250" s="30"/>
    </row>
    <row r="251" spans="1:7" s="1" customFormat="1" ht="12.75">
      <c r="A251" s="28"/>
      <c r="B251" s="31">
        <v>2015</v>
      </c>
      <c r="C251" s="30">
        <f>D251+E251+F251+G251</f>
        <v>7714.5</v>
      </c>
      <c r="D251" s="30"/>
      <c r="E251" s="30" t="s">
        <v>167</v>
      </c>
      <c r="F251" s="30">
        <v>5486</v>
      </c>
      <c r="G251" s="30"/>
    </row>
    <row r="252" spans="1:7" s="1" customFormat="1" ht="25.5">
      <c r="A252" s="13">
        <v>4</v>
      </c>
      <c r="B252" s="11" t="s">
        <v>666</v>
      </c>
      <c r="C252" s="8">
        <f>C258</f>
        <v>665.82500000000005</v>
      </c>
      <c r="D252" s="8">
        <f t="shared" ref="D252:F252" si="37">D258</f>
        <v>0</v>
      </c>
      <c r="E252" s="8">
        <f t="shared" si="37"/>
        <v>62.874000000000002</v>
      </c>
      <c r="F252" s="8">
        <f t="shared" si="37"/>
        <v>602.95100000000002</v>
      </c>
      <c r="G252" s="8">
        <f>G258</f>
        <v>0</v>
      </c>
    </row>
    <row r="253" spans="1:7" s="1" customFormat="1" ht="12.75">
      <c r="A253" s="9"/>
      <c r="B253" s="10">
        <v>2011</v>
      </c>
      <c r="C253" s="8">
        <f t="shared" ref="C253:F257" si="38">C259</f>
        <v>170.874</v>
      </c>
      <c r="D253" s="8"/>
      <c r="E253" s="8">
        <f t="shared" si="38"/>
        <v>62.874000000000002</v>
      </c>
      <c r="F253" s="8">
        <f t="shared" si="38"/>
        <v>108</v>
      </c>
      <c r="G253" s="8"/>
    </row>
    <row r="254" spans="1:7" s="1" customFormat="1" ht="12.75">
      <c r="A254" s="9"/>
      <c r="B254" s="10">
        <v>2012</v>
      </c>
      <c r="C254" s="8">
        <f t="shared" si="38"/>
        <v>114.14800000000001</v>
      </c>
      <c r="D254" s="8"/>
      <c r="E254" s="8"/>
      <c r="F254" s="8">
        <f t="shared" si="38"/>
        <v>114.14800000000001</v>
      </c>
      <c r="G254" s="8"/>
    </row>
    <row r="255" spans="1:7" s="1" customFormat="1" ht="12.75">
      <c r="A255" s="9"/>
      <c r="B255" s="10">
        <v>2013</v>
      </c>
      <c r="C255" s="8">
        <f t="shared" si="38"/>
        <v>120.31699999999999</v>
      </c>
      <c r="D255" s="8"/>
      <c r="E255" s="8"/>
      <c r="F255" s="8">
        <f t="shared" si="38"/>
        <v>120.31699999999999</v>
      </c>
      <c r="G255" s="8"/>
    </row>
    <row r="256" spans="1:7" s="1" customFormat="1" ht="12.75">
      <c r="A256" s="9"/>
      <c r="B256" s="10">
        <v>2014</v>
      </c>
      <c r="C256" s="8">
        <f t="shared" si="38"/>
        <v>126.81899999999999</v>
      </c>
      <c r="D256" s="8"/>
      <c r="E256" s="8"/>
      <c r="F256" s="8">
        <f t="shared" si="38"/>
        <v>126.81899999999999</v>
      </c>
      <c r="G256" s="8"/>
    </row>
    <row r="257" spans="1:7" s="1" customFormat="1" ht="12.75">
      <c r="A257" s="9"/>
      <c r="B257" s="10">
        <v>2015</v>
      </c>
      <c r="C257" s="8">
        <f t="shared" si="38"/>
        <v>133.667</v>
      </c>
      <c r="D257" s="8"/>
      <c r="E257" s="8"/>
      <c r="F257" s="8">
        <f t="shared" si="38"/>
        <v>133.667</v>
      </c>
      <c r="G257" s="8"/>
    </row>
    <row r="258" spans="1:7" s="1" customFormat="1" ht="76.5">
      <c r="A258" s="13">
        <v>4.0999999999999996</v>
      </c>
      <c r="B258" s="11" t="s">
        <v>667</v>
      </c>
      <c r="C258" s="8">
        <f>SUM(D258:G258)</f>
        <v>665.82500000000005</v>
      </c>
      <c r="D258" s="8">
        <f t="shared" ref="D258:F258" si="39">SUM(D259:D263)</f>
        <v>0</v>
      </c>
      <c r="E258" s="8">
        <f t="shared" si="39"/>
        <v>62.874000000000002</v>
      </c>
      <c r="F258" s="8">
        <f t="shared" si="39"/>
        <v>602.95100000000002</v>
      </c>
      <c r="G258" s="8">
        <f>SUM(G259:G263)</f>
        <v>0</v>
      </c>
    </row>
    <row r="259" spans="1:7" s="1" customFormat="1" ht="12.75">
      <c r="A259" s="12"/>
      <c r="B259" s="10">
        <v>2011</v>
      </c>
      <c r="C259" s="8">
        <f t="shared" ref="C259:C263" si="40">SUM(D259:G259)</f>
        <v>170.874</v>
      </c>
      <c r="D259" s="8"/>
      <c r="E259" s="8">
        <f t="shared" ref="E259:F263" si="41">E265+E271+E277</f>
        <v>62.874000000000002</v>
      </c>
      <c r="F259" s="8">
        <f t="shared" si="41"/>
        <v>108</v>
      </c>
      <c r="G259" s="8"/>
    </row>
    <row r="260" spans="1:7" s="1" customFormat="1" ht="12.75">
      <c r="A260" s="12"/>
      <c r="B260" s="10">
        <v>2012</v>
      </c>
      <c r="C260" s="8">
        <f t="shared" si="40"/>
        <v>114.14800000000001</v>
      </c>
      <c r="D260" s="8"/>
      <c r="E260" s="8"/>
      <c r="F260" s="8">
        <f t="shared" si="41"/>
        <v>114.14800000000001</v>
      </c>
      <c r="G260" s="8"/>
    </row>
    <row r="261" spans="1:7" s="1" customFormat="1" ht="12.75">
      <c r="A261" s="12"/>
      <c r="B261" s="10">
        <v>2013</v>
      </c>
      <c r="C261" s="8">
        <f t="shared" si="40"/>
        <v>120.31699999999999</v>
      </c>
      <c r="D261" s="8"/>
      <c r="E261" s="8"/>
      <c r="F261" s="8">
        <f t="shared" si="41"/>
        <v>120.31699999999999</v>
      </c>
      <c r="G261" s="8"/>
    </row>
    <row r="262" spans="1:7" s="1" customFormat="1" ht="12.75">
      <c r="A262" s="12"/>
      <c r="B262" s="10">
        <v>2014</v>
      </c>
      <c r="C262" s="8">
        <f t="shared" si="40"/>
        <v>126.81899999999999</v>
      </c>
      <c r="D262" s="8"/>
      <c r="E262" s="8"/>
      <c r="F262" s="8">
        <f t="shared" si="41"/>
        <v>126.81899999999999</v>
      </c>
      <c r="G262" s="8"/>
    </row>
    <row r="263" spans="1:7" s="1" customFormat="1" ht="12.75">
      <c r="A263" s="12"/>
      <c r="B263" s="10">
        <v>2015</v>
      </c>
      <c r="C263" s="8">
        <f t="shared" si="40"/>
        <v>133.667</v>
      </c>
      <c r="D263" s="8"/>
      <c r="E263" s="8"/>
      <c r="F263" s="8">
        <f t="shared" si="41"/>
        <v>133.667</v>
      </c>
      <c r="G263" s="8"/>
    </row>
    <row r="264" spans="1:7" s="1" customFormat="1" ht="165.75">
      <c r="A264" s="28" t="s">
        <v>168</v>
      </c>
      <c r="B264" s="29" t="s">
        <v>169</v>
      </c>
      <c r="C264" s="30">
        <f>C265+C266+C267+C268+C269</f>
        <v>483.08400000000006</v>
      </c>
      <c r="D264" s="30">
        <f>D265+D266+D267+D268+D269</f>
        <v>0</v>
      </c>
      <c r="E264" s="30">
        <f>E265+E266+E267+E268+E269</f>
        <v>42.874000000000002</v>
      </c>
      <c r="F264" s="30">
        <f>F265+F266+F267+F268+F269</f>
        <v>440.21000000000004</v>
      </c>
      <c r="G264" s="30">
        <f>G265+G266+G267+G268+G269</f>
        <v>0</v>
      </c>
    </row>
    <row r="265" spans="1:7" s="1" customFormat="1" ht="12.75">
      <c r="A265" s="28"/>
      <c r="B265" s="31">
        <v>2011</v>
      </c>
      <c r="C265" s="30">
        <f>D265+E265+F265+G265</f>
        <v>121.72399999999999</v>
      </c>
      <c r="D265" s="30"/>
      <c r="E265" s="30">
        <v>42.874000000000002</v>
      </c>
      <c r="F265" s="30" t="s">
        <v>170</v>
      </c>
      <c r="G265" s="30"/>
    </row>
    <row r="266" spans="1:7" s="1" customFormat="1" ht="12.75">
      <c r="A266" s="28"/>
      <c r="B266" s="31">
        <v>2012</v>
      </c>
      <c r="C266" s="30">
        <f>D266+E266+F266+G266</f>
        <v>83.34</v>
      </c>
      <c r="D266" s="30"/>
      <c r="E266" s="30"/>
      <c r="F266" s="30" t="s">
        <v>171</v>
      </c>
      <c r="G266" s="30"/>
    </row>
    <row r="267" spans="1:7" s="1" customFormat="1" ht="12.75">
      <c r="A267" s="28"/>
      <c r="B267" s="31">
        <v>2013</v>
      </c>
      <c r="C267" s="30">
        <f>D267+E267+F267+G267</f>
        <v>87.84</v>
      </c>
      <c r="D267" s="30"/>
      <c r="E267" s="30"/>
      <c r="F267" s="30" t="s">
        <v>172</v>
      </c>
      <c r="G267" s="30"/>
    </row>
    <row r="268" spans="1:7" s="1" customFormat="1" ht="12.75">
      <c r="A268" s="28"/>
      <c r="B268" s="31">
        <v>2014</v>
      </c>
      <c r="C268" s="30">
        <f>D268+E268+F268+G268</f>
        <v>92.59</v>
      </c>
      <c r="D268" s="30"/>
      <c r="E268" s="30"/>
      <c r="F268" s="30" t="s">
        <v>173</v>
      </c>
      <c r="G268" s="30"/>
    </row>
    <row r="269" spans="1:7" s="1" customFormat="1" ht="12.75">
      <c r="A269" s="28"/>
      <c r="B269" s="31">
        <v>2015</v>
      </c>
      <c r="C269" s="30">
        <f>D269+E269+F269+G269</f>
        <v>97.59</v>
      </c>
      <c r="D269" s="30"/>
      <c r="E269" s="30"/>
      <c r="F269" s="30" t="s">
        <v>174</v>
      </c>
      <c r="G269" s="30"/>
    </row>
    <row r="270" spans="1:7" s="1" customFormat="1" ht="114.75">
      <c r="A270" s="28" t="s">
        <v>175</v>
      </c>
      <c r="B270" s="29" t="s">
        <v>176</v>
      </c>
      <c r="C270" s="30">
        <f>C271+C272+C273+C274+C275</f>
        <v>84.580000000000013</v>
      </c>
      <c r="D270" s="30">
        <f>D271+D272+D273+D274+D275</f>
        <v>0</v>
      </c>
      <c r="E270" s="30">
        <f>E271+E272+E273+E274+E275</f>
        <v>0</v>
      </c>
      <c r="F270" s="30">
        <f>F271+F272+F273+F274+F275</f>
        <v>84.580000000000013</v>
      </c>
      <c r="G270" s="30">
        <f>G271+G272+G273+G274+G275</f>
        <v>0</v>
      </c>
    </row>
    <row r="271" spans="1:7" s="1" customFormat="1" ht="12.75">
      <c r="A271" s="28"/>
      <c r="B271" s="31">
        <v>2011</v>
      </c>
      <c r="C271" s="30">
        <f>D271+E271+F271+G271</f>
        <v>15.15</v>
      </c>
      <c r="D271" s="30"/>
      <c r="E271" s="30"/>
      <c r="F271" s="30" t="s">
        <v>177</v>
      </c>
      <c r="G271" s="30"/>
    </row>
    <row r="272" spans="1:7" s="1" customFormat="1" ht="12.75">
      <c r="A272" s="28"/>
      <c r="B272" s="31">
        <v>2012</v>
      </c>
      <c r="C272" s="30">
        <f>D272+E272+F272+G272</f>
        <v>16.010000000000002</v>
      </c>
      <c r="D272" s="30"/>
      <c r="E272" s="30"/>
      <c r="F272" s="30" t="s">
        <v>178</v>
      </c>
      <c r="G272" s="30"/>
    </row>
    <row r="273" spans="1:7" s="1" customFormat="1" ht="12.75">
      <c r="A273" s="28"/>
      <c r="B273" s="31">
        <v>2013</v>
      </c>
      <c r="C273" s="30">
        <f>D273+E273+F273+G273</f>
        <v>16.88</v>
      </c>
      <c r="D273" s="30"/>
      <c r="E273" s="30"/>
      <c r="F273" s="30" t="s">
        <v>179</v>
      </c>
      <c r="G273" s="30"/>
    </row>
    <row r="274" spans="1:7" s="1" customFormat="1" ht="12.75">
      <c r="A274" s="28"/>
      <c r="B274" s="31">
        <v>2014</v>
      </c>
      <c r="C274" s="30">
        <f>D274+E274+F274+G274</f>
        <v>17.79</v>
      </c>
      <c r="D274" s="30"/>
      <c r="E274" s="30"/>
      <c r="F274" s="30" t="s">
        <v>180</v>
      </c>
      <c r="G274" s="30"/>
    </row>
    <row r="275" spans="1:7" s="1" customFormat="1" ht="12.75">
      <c r="A275" s="28"/>
      <c r="B275" s="31">
        <v>2015</v>
      </c>
      <c r="C275" s="30">
        <f>D275+E275+F275+G275</f>
        <v>18.75</v>
      </c>
      <c r="D275" s="30"/>
      <c r="E275" s="30"/>
      <c r="F275" s="30" t="s">
        <v>181</v>
      </c>
      <c r="G275" s="30"/>
    </row>
    <row r="276" spans="1:7" s="1" customFormat="1" ht="38.25">
      <c r="A276" s="28" t="s">
        <v>182</v>
      </c>
      <c r="B276" s="29" t="s">
        <v>183</v>
      </c>
      <c r="C276" s="30">
        <f>C277+C278+C279+C280+C281</f>
        <v>98.161000000000001</v>
      </c>
      <c r="D276" s="30">
        <f>D277+D278+D279+D280+D281</f>
        <v>0</v>
      </c>
      <c r="E276" s="30">
        <f>E277+E278+E279+E280+E281</f>
        <v>20</v>
      </c>
      <c r="F276" s="30">
        <f>F277+F278+F279+F280+F281</f>
        <v>78.161000000000001</v>
      </c>
      <c r="G276" s="30">
        <f>G277+G278+G279+G280+G281</f>
        <v>0</v>
      </c>
    </row>
    <row r="277" spans="1:7" s="1" customFormat="1" ht="12.75">
      <c r="A277" s="28"/>
      <c r="B277" s="31">
        <v>2011</v>
      </c>
      <c r="C277" s="30">
        <f>D277+E277+F277+G277</f>
        <v>34</v>
      </c>
      <c r="D277" s="30"/>
      <c r="E277" s="30">
        <v>20</v>
      </c>
      <c r="F277" s="30">
        <v>14</v>
      </c>
      <c r="G277" s="30"/>
    </row>
    <row r="278" spans="1:7" s="1" customFormat="1" ht="12.75">
      <c r="A278" s="28"/>
      <c r="B278" s="31">
        <v>2012</v>
      </c>
      <c r="C278" s="30">
        <f>D278+E278+F278+G278</f>
        <v>14.798</v>
      </c>
      <c r="D278" s="30"/>
      <c r="E278" s="30"/>
      <c r="F278" s="30">
        <v>14.798</v>
      </c>
      <c r="G278" s="30"/>
    </row>
    <row r="279" spans="1:7" s="1" customFormat="1" ht="12.75">
      <c r="A279" s="28"/>
      <c r="B279" s="31">
        <v>2013</v>
      </c>
      <c r="C279" s="30">
        <f>D279+E279+F279+G279</f>
        <v>15.597</v>
      </c>
      <c r="D279" s="30"/>
      <c r="E279" s="30"/>
      <c r="F279" s="30">
        <v>15.597</v>
      </c>
      <c r="G279" s="30"/>
    </row>
    <row r="280" spans="1:7" s="1" customFormat="1" ht="12.75">
      <c r="A280" s="28"/>
      <c r="B280" s="31">
        <v>2014</v>
      </c>
      <c r="C280" s="30">
        <f>D280+E280+F280+G280</f>
        <v>16.439</v>
      </c>
      <c r="D280" s="30"/>
      <c r="E280" s="30"/>
      <c r="F280" s="30">
        <v>16.439</v>
      </c>
      <c r="G280" s="30"/>
    </row>
    <row r="281" spans="1:7" s="1" customFormat="1" ht="12.75">
      <c r="A281" s="28"/>
      <c r="B281" s="31">
        <v>2015</v>
      </c>
      <c r="C281" s="30">
        <f>D281+E281+F281+G281</f>
        <v>17.327000000000002</v>
      </c>
      <c r="D281" s="30"/>
      <c r="E281" s="30"/>
      <c r="F281" s="30">
        <v>17.327000000000002</v>
      </c>
      <c r="G281" s="30"/>
    </row>
    <row r="282" spans="1:7" s="2" customFormat="1" ht="76.5">
      <c r="A282" s="13">
        <v>5</v>
      </c>
      <c r="B282" s="11" t="s">
        <v>668</v>
      </c>
      <c r="C282" s="8">
        <f>SUM(D282:G282)</f>
        <v>298568.55499999999</v>
      </c>
      <c r="D282" s="8">
        <f t="shared" ref="D282:F282" si="42">SUM(D283:D287)</f>
        <v>0</v>
      </c>
      <c r="E282" s="8">
        <f t="shared" si="42"/>
        <v>275263.21600000001</v>
      </c>
      <c r="F282" s="8">
        <f t="shared" si="42"/>
        <v>4330.9030000000002</v>
      </c>
      <c r="G282" s="8">
        <f>SUM(G283:G287)</f>
        <v>18974.435999999998</v>
      </c>
    </row>
    <row r="283" spans="1:7" s="1" customFormat="1" ht="12.75">
      <c r="A283" s="12"/>
      <c r="B283" s="10">
        <v>2011</v>
      </c>
      <c r="C283" s="8">
        <f t="shared" ref="C283:C287" si="43">SUM(D283:G283)</f>
        <v>13742.299000000001</v>
      </c>
      <c r="D283" s="8"/>
      <c r="E283" s="8">
        <f t="shared" ref="E283:F287" si="44">E289+E325+E343+E355+E373</f>
        <v>9244.2950000000001</v>
      </c>
      <c r="F283" s="8">
        <f t="shared" si="44"/>
        <v>417.73399999999998</v>
      </c>
      <c r="G283" s="8">
        <f>G289+G325+G343+G355+G373</f>
        <v>4080.27</v>
      </c>
    </row>
    <row r="284" spans="1:7" s="1" customFormat="1" ht="12.75">
      <c r="A284" s="12"/>
      <c r="B284" s="10">
        <v>2012</v>
      </c>
      <c r="C284" s="8">
        <f t="shared" si="43"/>
        <v>28496.468999999997</v>
      </c>
      <c r="D284" s="8"/>
      <c r="E284" s="8">
        <f t="shared" si="44"/>
        <v>23262.735999999997</v>
      </c>
      <c r="F284" s="8">
        <f t="shared" si="44"/>
        <v>739.86699999999996</v>
      </c>
      <c r="G284" s="8">
        <f t="shared" ref="G284:G287" si="45">G290+G326+G344+G356+G374</f>
        <v>4493.866</v>
      </c>
    </row>
    <row r="285" spans="1:7" s="1" customFormat="1" ht="12.75">
      <c r="A285" s="12"/>
      <c r="B285" s="10">
        <v>2013</v>
      </c>
      <c r="C285" s="8">
        <f t="shared" si="43"/>
        <v>44714.328999999998</v>
      </c>
      <c r="D285" s="8"/>
      <c r="E285" s="8">
        <f t="shared" si="44"/>
        <v>39877.195</v>
      </c>
      <c r="F285" s="8">
        <f t="shared" si="44"/>
        <v>603.43400000000008</v>
      </c>
      <c r="G285" s="8">
        <f t="shared" si="45"/>
        <v>4233.7</v>
      </c>
    </row>
    <row r="286" spans="1:7" s="1" customFormat="1" ht="12.75">
      <c r="A286" s="12"/>
      <c r="B286" s="10">
        <v>2014</v>
      </c>
      <c r="C286" s="8">
        <f t="shared" si="43"/>
        <v>79912.228999999992</v>
      </c>
      <c r="D286" s="8"/>
      <c r="E286" s="8">
        <f t="shared" si="44"/>
        <v>75600.494999999995</v>
      </c>
      <c r="F286" s="8">
        <f t="shared" si="44"/>
        <v>1242.3339999999998</v>
      </c>
      <c r="G286" s="8">
        <f t="shared" si="45"/>
        <v>3069.3999999999996</v>
      </c>
    </row>
    <row r="287" spans="1:7" s="1" customFormat="1" ht="12.75">
      <c r="A287" s="12"/>
      <c r="B287" s="10">
        <v>2015</v>
      </c>
      <c r="C287" s="8">
        <f t="shared" si="43"/>
        <v>131703.22899999999</v>
      </c>
      <c r="D287" s="8"/>
      <c r="E287" s="8">
        <f t="shared" si="44"/>
        <v>127278.495</v>
      </c>
      <c r="F287" s="8">
        <f t="shared" si="44"/>
        <v>1327.5340000000001</v>
      </c>
      <c r="G287" s="8">
        <f t="shared" si="45"/>
        <v>3097.2</v>
      </c>
    </row>
    <row r="288" spans="1:7" s="2" customFormat="1" ht="76.5">
      <c r="A288" s="13">
        <v>5.0999999999999996</v>
      </c>
      <c r="B288" s="11" t="s">
        <v>669</v>
      </c>
      <c r="C288" s="8">
        <f>SUM(D288:G288)</f>
        <v>19178.254999999997</v>
      </c>
      <c r="D288" s="8">
        <f t="shared" ref="D288:F288" si="46">SUM(D289:D293)</f>
        <v>0</v>
      </c>
      <c r="E288" s="8">
        <f t="shared" si="46"/>
        <v>11585.474999999999</v>
      </c>
      <c r="F288" s="8">
        <f t="shared" si="46"/>
        <v>2273.9700000000003</v>
      </c>
      <c r="G288" s="8">
        <f>SUM(G289:G293)</f>
        <v>5318.8099999999995</v>
      </c>
    </row>
    <row r="289" spans="1:7" s="1" customFormat="1" ht="12.75">
      <c r="A289" s="12"/>
      <c r="B289" s="10">
        <v>2011</v>
      </c>
      <c r="C289" s="8">
        <f t="shared" ref="C289:C293" si="47">SUM(D289:G289)</f>
        <v>5073.299</v>
      </c>
      <c r="D289" s="8"/>
      <c r="E289" s="8">
        <f t="shared" ref="E289:F293" si="48">E295+E301+E307+E313+E319</f>
        <v>3144.2950000000001</v>
      </c>
      <c r="F289" s="8">
        <f t="shared" si="48"/>
        <v>356.73399999999998</v>
      </c>
      <c r="G289" s="8">
        <f>G295+G301+G307+G313+G319</f>
        <v>1572.27</v>
      </c>
    </row>
    <row r="290" spans="1:7" s="1" customFormat="1" ht="12.75">
      <c r="A290" s="12"/>
      <c r="B290" s="10">
        <v>2012</v>
      </c>
      <c r="C290" s="8">
        <f t="shared" si="47"/>
        <v>4653.2690000000002</v>
      </c>
      <c r="D290" s="8"/>
      <c r="E290" s="8">
        <f t="shared" si="48"/>
        <v>2634.2950000000001</v>
      </c>
      <c r="F290" s="8">
        <f t="shared" si="48"/>
        <v>396.334</v>
      </c>
      <c r="G290" s="8">
        <f t="shared" ref="G290:G293" si="49">G296+G302+G308+G314+G320</f>
        <v>1622.6399999999999</v>
      </c>
    </row>
    <row r="291" spans="1:7" s="1" customFormat="1" ht="12.75">
      <c r="A291" s="12"/>
      <c r="B291" s="10">
        <v>2013</v>
      </c>
      <c r="C291" s="8">
        <f t="shared" si="47"/>
        <v>3838.3289999999997</v>
      </c>
      <c r="D291" s="8"/>
      <c r="E291" s="8">
        <f t="shared" si="48"/>
        <v>1674.0949999999998</v>
      </c>
      <c r="F291" s="8">
        <f t="shared" si="48"/>
        <v>438.53399999999999</v>
      </c>
      <c r="G291" s="8">
        <f t="shared" si="49"/>
        <v>1725.6999999999998</v>
      </c>
    </row>
    <row r="292" spans="1:7" s="1" customFormat="1" ht="12.75">
      <c r="A292" s="12"/>
      <c r="B292" s="10">
        <v>2014</v>
      </c>
      <c r="C292" s="8">
        <f t="shared" si="47"/>
        <v>2613.9289999999996</v>
      </c>
      <c r="D292" s="8"/>
      <c r="E292" s="8">
        <f t="shared" si="48"/>
        <v>1923.1949999999999</v>
      </c>
      <c r="F292" s="8">
        <f t="shared" si="48"/>
        <v>505.53399999999999</v>
      </c>
      <c r="G292" s="8">
        <f t="shared" si="49"/>
        <v>185.2</v>
      </c>
    </row>
    <row r="293" spans="1:7" s="1" customFormat="1" ht="12.75">
      <c r="A293" s="12"/>
      <c r="B293" s="10">
        <v>2015</v>
      </c>
      <c r="C293" s="8">
        <f t="shared" si="47"/>
        <v>2999.4290000000001</v>
      </c>
      <c r="D293" s="8"/>
      <c r="E293" s="8">
        <f t="shared" si="48"/>
        <v>2209.5949999999998</v>
      </c>
      <c r="F293" s="8">
        <f t="shared" si="48"/>
        <v>576.83400000000006</v>
      </c>
      <c r="G293" s="8">
        <f t="shared" si="49"/>
        <v>213</v>
      </c>
    </row>
    <row r="294" spans="1:7" s="1" customFormat="1" ht="140.25">
      <c r="A294" s="28" t="s">
        <v>184</v>
      </c>
      <c r="B294" s="29" t="s">
        <v>185</v>
      </c>
      <c r="C294" s="30">
        <f>C295+C296+C297+C298+C299</f>
        <v>11633.5</v>
      </c>
      <c r="D294" s="30">
        <f>D295+D296+D297+D298+D299</f>
        <v>0</v>
      </c>
      <c r="E294" s="30">
        <f>E295+E296+E297+E298+E299</f>
        <v>11518.000000000002</v>
      </c>
      <c r="F294" s="30">
        <f>F295+F296+F297+F298+F299</f>
        <v>115.5</v>
      </c>
      <c r="G294" s="30">
        <f>G295+G296+G297+G298+G299</f>
        <v>0</v>
      </c>
    </row>
    <row r="295" spans="1:7" s="1" customFormat="1" ht="12.75">
      <c r="A295" s="28"/>
      <c r="B295" s="31">
        <v>2011</v>
      </c>
      <c r="C295" s="30">
        <f>D295+E295+F295+G295</f>
        <v>3162.4</v>
      </c>
      <c r="D295" s="30"/>
      <c r="E295" s="30" t="s">
        <v>186</v>
      </c>
      <c r="F295" s="30" t="s">
        <v>187</v>
      </c>
      <c r="G295" s="30"/>
    </row>
    <row r="296" spans="1:7" s="1" customFormat="1" ht="12.75">
      <c r="A296" s="28"/>
      <c r="B296" s="31">
        <v>2012</v>
      </c>
      <c r="C296" s="30">
        <f>D296+E296+F296+G296</f>
        <v>2647</v>
      </c>
      <c r="D296" s="30"/>
      <c r="E296" s="30" t="s">
        <v>188</v>
      </c>
      <c r="F296" s="30" t="s">
        <v>189</v>
      </c>
      <c r="G296" s="30"/>
    </row>
    <row r="297" spans="1:7" s="1" customFormat="1" ht="12.75">
      <c r="A297" s="28"/>
      <c r="B297" s="31">
        <v>2013</v>
      </c>
      <c r="C297" s="30">
        <f>D297+E297+F297+G297</f>
        <v>1677.1999999999998</v>
      </c>
      <c r="D297" s="30"/>
      <c r="E297" s="30" t="s">
        <v>190</v>
      </c>
      <c r="F297" s="30" t="s">
        <v>191</v>
      </c>
      <c r="G297" s="30"/>
    </row>
    <row r="298" spans="1:7" s="1" customFormat="1" ht="12.75">
      <c r="A298" s="28"/>
      <c r="B298" s="31">
        <v>2014</v>
      </c>
      <c r="C298" s="30">
        <f>D298+E298+F298+G298</f>
        <v>1928.8</v>
      </c>
      <c r="D298" s="30"/>
      <c r="E298" s="30" t="s">
        <v>192</v>
      </c>
      <c r="F298" s="30" t="s">
        <v>193</v>
      </c>
      <c r="G298" s="30"/>
    </row>
    <row r="299" spans="1:7" s="1" customFormat="1" ht="12.75">
      <c r="A299" s="28"/>
      <c r="B299" s="31">
        <v>2015</v>
      </c>
      <c r="C299" s="30">
        <f>D299+E299+F299+G299</f>
        <v>2218.1</v>
      </c>
      <c r="D299" s="30"/>
      <c r="E299" s="30" t="s">
        <v>194</v>
      </c>
      <c r="F299" s="30">
        <v>22</v>
      </c>
      <c r="G299" s="30"/>
    </row>
    <row r="300" spans="1:7" s="1" customFormat="1" ht="114.75">
      <c r="A300" s="28" t="s">
        <v>195</v>
      </c>
      <c r="B300" s="29" t="s">
        <v>196</v>
      </c>
      <c r="C300" s="30">
        <f>C301+C302+C303+C304+C305</f>
        <v>4497.6100000000006</v>
      </c>
      <c r="D300" s="30">
        <f>D301+D302+D303+D304+D305</f>
        <v>0</v>
      </c>
      <c r="E300" s="30">
        <f>E301+E302+E303+E304+E305</f>
        <v>0</v>
      </c>
      <c r="F300" s="30">
        <f>F301+F302+F303+F304+F305</f>
        <v>0</v>
      </c>
      <c r="G300" s="30">
        <f>G301+G302+G303+G304+G305</f>
        <v>4497.6100000000006</v>
      </c>
    </row>
    <row r="301" spans="1:7" s="1" customFormat="1" ht="12.75">
      <c r="A301" s="28"/>
      <c r="B301" s="31">
        <v>2011</v>
      </c>
      <c r="C301" s="30">
        <f>D301+E301+F301+G301</f>
        <v>1450.47</v>
      </c>
      <c r="D301" s="30"/>
      <c r="E301" s="30"/>
      <c r="F301" s="30"/>
      <c r="G301" s="30" t="s">
        <v>197</v>
      </c>
    </row>
    <row r="302" spans="1:7" s="1" customFormat="1" ht="12.75">
      <c r="A302" s="28"/>
      <c r="B302" s="31">
        <v>2012</v>
      </c>
      <c r="C302" s="30">
        <f>D302+E302+F302+G302</f>
        <v>1482.54</v>
      </c>
      <c r="D302" s="30"/>
      <c r="E302" s="30"/>
      <c r="F302" s="30"/>
      <c r="G302" s="30" t="s">
        <v>198</v>
      </c>
    </row>
    <row r="303" spans="1:7" s="1" customFormat="1" ht="12.75">
      <c r="A303" s="28"/>
      <c r="B303" s="31">
        <v>2013</v>
      </c>
      <c r="C303" s="30">
        <f>D303+E303+F303+G303</f>
        <v>1564.6</v>
      </c>
      <c r="D303" s="30"/>
      <c r="E303" s="30"/>
      <c r="F303" s="30"/>
      <c r="G303" s="30" t="s">
        <v>199</v>
      </c>
    </row>
    <row r="304" spans="1:7" s="1" customFormat="1" ht="12.75">
      <c r="A304" s="28"/>
      <c r="B304" s="31">
        <v>2014</v>
      </c>
      <c r="C304" s="30">
        <f>D304+E304+F304+G304</f>
        <v>0</v>
      </c>
      <c r="D304" s="30"/>
      <c r="E304" s="30"/>
      <c r="F304" s="30"/>
      <c r="G304" s="30">
        <v>0</v>
      </c>
    </row>
    <row r="305" spans="1:7" s="1" customFormat="1" ht="12.75">
      <c r="A305" s="28"/>
      <c r="B305" s="31">
        <v>2015</v>
      </c>
      <c r="C305" s="30">
        <f>D305+E305+F305+G305</f>
        <v>0</v>
      </c>
      <c r="D305" s="30"/>
      <c r="E305" s="30"/>
      <c r="F305" s="30"/>
      <c r="G305" s="30">
        <v>0</v>
      </c>
    </row>
    <row r="306" spans="1:7" s="1" customFormat="1" ht="127.5">
      <c r="A306" s="28" t="s">
        <v>200</v>
      </c>
      <c r="B306" s="29" t="s">
        <v>201</v>
      </c>
      <c r="C306" s="30">
        <f>C307+C308+C309+C310+C311</f>
        <v>68.144999999999996</v>
      </c>
      <c r="D306" s="30">
        <f>D307+D308+D309+D310+D311</f>
        <v>0</v>
      </c>
      <c r="E306" s="30">
        <f>E307+E308+E309+E310+E311</f>
        <v>67.474999999999994</v>
      </c>
      <c r="F306" s="30">
        <f>F307+F308+F309+F310+F311</f>
        <v>0.67</v>
      </c>
      <c r="G306" s="30">
        <f>G307+G308+G309+G310+G311</f>
        <v>0</v>
      </c>
    </row>
    <row r="307" spans="1:7" s="1" customFormat="1" ht="12.75">
      <c r="A307" s="28"/>
      <c r="B307" s="31">
        <v>2011</v>
      </c>
      <c r="C307" s="30">
        <f>D307+E307+F307+G307</f>
        <v>13.629</v>
      </c>
      <c r="D307" s="30"/>
      <c r="E307" s="30">
        <v>13.494999999999999</v>
      </c>
      <c r="F307" s="30" t="s">
        <v>202</v>
      </c>
      <c r="G307" s="30"/>
    </row>
    <row r="308" spans="1:7" s="1" customFormat="1" ht="12.75">
      <c r="A308" s="28"/>
      <c r="B308" s="31">
        <v>2012</v>
      </c>
      <c r="C308" s="30">
        <f>D308+E308+F308+G308</f>
        <v>13.629</v>
      </c>
      <c r="D308" s="30"/>
      <c r="E308" s="30">
        <v>13.494999999999999</v>
      </c>
      <c r="F308" s="30" t="s">
        <v>202</v>
      </c>
      <c r="G308" s="30"/>
    </row>
    <row r="309" spans="1:7" s="1" customFormat="1" ht="12.75">
      <c r="A309" s="28"/>
      <c r="B309" s="31">
        <v>2013</v>
      </c>
      <c r="C309" s="30">
        <f>D309+E309+F309+G309</f>
        <v>13.629</v>
      </c>
      <c r="D309" s="30"/>
      <c r="E309" s="30">
        <v>13.494999999999999</v>
      </c>
      <c r="F309" s="30" t="s">
        <v>202</v>
      </c>
      <c r="G309" s="30"/>
    </row>
    <row r="310" spans="1:7" s="1" customFormat="1" ht="12.75">
      <c r="A310" s="28"/>
      <c r="B310" s="31">
        <v>2014</v>
      </c>
      <c r="C310" s="30">
        <f>D310+E310+F310+G310</f>
        <v>13.629</v>
      </c>
      <c r="D310" s="30"/>
      <c r="E310" s="30">
        <v>13.494999999999999</v>
      </c>
      <c r="F310" s="30" t="s">
        <v>202</v>
      </c>
      <c r="G310" s="30"/>
    </row>
    <row r="311" spans="1:7" s="1" customFormat="1" ht="12.75">
      <c r="A311" s="28"/>
      <c r="B311" s="31">
        <v>2015</v>
      </c>
      <c r="C311" s="30">
        <f>D311+E311+F311+G311</f>
        <v>13.629</v>
      </c>
      <c r="D311" s="30"/>
      <c r="E311" s="30">
        <v>13.494999999999999</v>
      </c>
      <c r="F311" s="30" t="s">
        <v>202</v>
      </c>
      <c r="G311" s="30"/>
    </row>
    <row r="312" spans="1:7" s="1" customFormat="1" ht="89.25">
      <c r="A312" s="28" t="s">
        <v>203</v>
      </c>
      <c r="B312" s="29" t="s">
        <v>204</v>
      </c>
      <c r="C312" s="30">
        <f>C313+C314+C315+C316+C317</f>
        <v>2022.8</v>
      </c>
      <c r="D312" s="30">
        <f>D313+D314+D315+D316+D317</f>
        <v>0</v>
      </c>
      <c r="E312" s="30">
        <f>E313+E314+E315+E316+E317</f>
        <v>0</v>
      </c>
      <c r="F312" s="30">
        <f>F313+F314+F315+F316+F317</f>
        <v>2022.8</v>
      </c>
      <c r="G312" s="30">
        <f>G313+G314+G315+G316+G317</f>
        <v>0</v>
      </c>
    </row>
    <row r="313" spans="1:7" s="1" customFormat="1" ht="12.75">
      <c r="A313" s="28"/>
      <c r="B313" s="31">
        <v>2011</v>
      </c>
      <c r="C313" s="30">
        <f>D313+E313+F313+G313</f>
        <v>300</v>
      </c>
      <c r="D313" s="30"/>
      <c r="E313" s="30"/>
      <c r="F313" s="30">
        <v>300</v>
      </c>
      <c r="G313" s="30"/>
    </row>
    <row r="314" spans="1:7" s="1" customFormat="1" ht="12.75">
      <c r="A314" s="28"/>
      <c r="B314" s="31">
        <v>2012</v>
      </c>
      <c r="C314" s="30">
        <f>D314+E314+F314+G314</f>
        <v>345</v>
      </c>
      <c r="D314" s="30"/>
      <c r="E314" s="30"/>
      <c r="F314" s="30">
        <v>345</v>
      </c>
      <c r="G314" s="30"/>
    </row>
    <row r="315" spans="1:7" s="1" customFormat="1" ht="12.75">
      <c r="A315" s="28"/>
      <c r="B315" s="31">
        <v>2013</v>
      </c>
      <c r="C315" s="30">
        <f>D315+E315+F315+G315</f>
        <v>396.8</v>
      </c>
      <c r="D315" s="30"/>
      <c r="E315" s="30"/>
      <c r="F315" s="30" t="s">
        <v>205</v>
      </c>
      <c r="G315" s="30"/>
    </row>
    <row r="316" spans="1:7" s="1" customFormat="1" ht="12.75">
      <c r="A316" s="28"/>
      <c r="B316" s="31">
        <v>2014</v>
      </c>
      <c r="C316" s="30">
        <f>D316+E316+F316+G316</f>
        <v>456.3</v>
      </c>
      <c r="D316" s="30"/>
      <c r="E316" s="30"/>
      <c r="F316" s="30" t="s">
        <v>206</v>
      </c>
      <c r="G316" s="30"/>
    </row>
    <row r="317" spans="1:7" s="1" customFormat="1" ht="12.75">
      <c r="A317" s="28"/>
      <c r="B317" s="31">
        <v>2015</v>
      </c>
      <c r="C317" s="30">
        <f>D317+E317+F317+G317</f>
        <v>524.70000000000005</v>
      </c>
      <c r="D317" s="30"/>
      <c r="E317" s="30"/>
      <c r="F317" s="30" t="s">
        <v>207</v>
      </c>
      <c r="G317" s="30"/>
    </row>
    <row r="318" spans="1:7" s="1" customFormat="1" ht="38.25">
      <c r="A318" s="28" t="s">
        <v>208</v>
      </c>
      <c r="B318" s="29" t="s">
        <v>209</v>
      </c>
      <c r="C318" s="30">
        <f>C319+C320+C321+C322+C323</f>
        <v>956.2</v>
      </c>
      <c r="D318" s="30">
        <f>D319+D320+D321+D322+D323</f>
        <v>0</v>
      </c>
      <c r="E318" s="30">
        <f>E319+E320+E321+E322+E323</f>
        <v>0</v>
      </c>
      <c r="F318" s="30">
        <f>F319+F320+F321+F322+F323</f>
        <v>135</v>
      </c>
      <c r="G318" s="30">
        <f>G319+G320+G321+G322+G323</f>
        <v>821.2</v>
      </c>
    </row>
    <row r="319" spans="1:7" s="1" customFormat="1" ht="12.75">
      <c r="A319" s="28"/>
      <c r="B319" s="31">
        <v>2011</v>
      </c>
      <c r="C319" s="30">
        <f>D319+E319+F319+G319</f>
        <v>146.80000000000001</v>
      </c>
      <c r="D319" s="30"/>
      <c r="E319" s="30"/>
      <c r="F319" s="30">
        <v>25</v>
      </c>
      <c r="G319" s="30" t="s">
        <v>210</v>
      </c>
    </row>
    <row r="320" spans="1:7" s="1" customFormat="1" ht="12.75">
      <c r="A320" s="28"/>
      <c r="B320" s="31">
        <v>2012</v>
      </c>
      <c r="C320" s="30">
        <f>D320+E320+F320+G320</f>
        <v>165.1</v>
      </c>
      <c r="D320" s="30"/>
      <c r="E320" s="30"/>
      <c r="F320" s="30">
        <v>25</v>
      </c>
      <c r="G320" s="30" t="s">
        <v>211</v>
      </c>
    </row>
    <row r="321" spans="1:7" s="1" customFormat="1" ht="12.75">
      <c r="A321" s="28"/>
      <c r="B321" s="31">
        <v>2013</v>
      </c>
      <c r="C321" s="30">
        <f>D321+E321+F321+G321</f>
        <v>186.1</v>
      </c>
      <c r="D321" s="30"/>
      <c r="E321" s="30"/>
      <c r="F321" s="30">
        <v>25</v>
      </c>
      <c r="G321" s="30" t="s">
        <v>212</v>
      </c>
    </row>
    <row r="322" spans="1:7" s="1" customFormat="1" ht="12.75">
      <c r="A322" s="28"/>
      <c r="B322" s="31">
        <v>2014</v>
      </c>
      <c r="C322" s="30">
        <f>D322+E322+F322+G322</f>
        <v>215.2</v>
      </c>
      <c r="D322" s="30"/>
      <c r="E322" s="30"/>
      <c r="F322" s="30">
        <v>30</v>
      </c>
      <c r="G322" s="30" t="s">
        <v>213</v>
      </c>
    </row>
    <row r="323" spans="1:7" s="1" customFormat="1" ht="12.75">
      <c r="A323" s="28"/>
      <c r="B323" s="31">
        <v>2015</v>
      </c>
      <c r="C323" s="30">
        <f>D323+E323+F323+G323</f>
        <v>243</v>
      </c>
      <c r="D323" s="30"/>
      <c r="E323" s="30"/>
      <c r="F323" s="30">
        <v>30</v>
      </c>
      <c r="G323" s="30">
        <v>213</v>
      </c>
    </row>
    <row r="324" spans="1:7" s="2" customFormat="1" ht="178.5">
      <c r="A324" s="13">
        <v>5.2</v>
      </c>
      <c r="B324" s="11" t="s">
        <v>670</v>
      </c>
      <c r="C324" s="8">
        <f>SUM(D324:G324)</f>
        <v>51539.9</v>
      </c>
      <c r="D324" s="8">
        <f t="shared" ref="D324:F324" si="50">SUM(D325:D329)</f>
        <v>0</v>
      </c>
      <c r="E324" s="8">
        <f t="shared" si="50"/>
        <v>50534.440999999999</v>
      </c>
      <c r="F324" s="8">
        <f t="shared" si="50"/>
        <v>642.23300000000006</v>
      </c>
      <c r="G324" s="8">
        <f>SUM(G325:G329)</f>
        <v>363.226</v>
      </c>
    </row>
    <row r="325" spans="1:7" s="1" customFormat="1" ht="12.75">
      <c r="A325" s="12"/>
      <c r="B325" s="10">
        <v>2011</v>
      </c>
      <c r="C325" s="8">
        <f t="shared" ref="C325:C329" si="51">SUM(D325:G325)</f>
        <v>6161</v>
      </c>
      <c r="D325" s="8"/>
      <c r="E325" s="8">
        <f t="shared" ref="E325:F329" si="52">E331+E337</f>
        <v>6100</v>
      </c>
      <c r="F325" s="8">
        <f t="shared" si="52"/>
        <v>61</v>
      </c>
      <c r="G325" s="8"/>
    </row>
    <row r="326" spans="1:7" s="1" customFormat="1" ht="12.75">
      <c r="A326" s="12"/>
      <c r="B326" s="10">
        <v>2012</v>
      </c>
      <c r="C326" s="8">
        <f t="shared" si="51"/>
        <v>17085.199999999997</v>
      </c>
      <c r="D326" s="8"/>
      <c r="E326" s="8">
        <f>E332+E338</f>
        <v>16420.940999999999</v>
      </c>
      <c r="F326" s="8">
        <f t="shared" si="52"/>
        <v>301.03300000000002</v>
      </c>
      <c r="G326" s="8">
        <f t="shared" ref="G326" si="53">G332+G338</f>
        <v>363.226</v>
      </c>
    </row>
    <row r="327" spans="1:7" s="1" customFormat="1" ht="12.75">
      <c r="A327" s="12"/>
      <c r="B327" s="10">
        <v>2013</v>
      </c>
      <c r="C327" s="8">
        <f t="shared" si="51"/>
        <v>8148</v>
      </c>
      <c r="D327" s="8"/>
      <c r="E327" s="8">
        <f t="shared" si="52"/>
        <v>8067.3</v>
      </c>
      <c r="F327" s="8">
        <f t="shared" si="52"/>
        <v>80.7</v>
      </c>
      <c r="G327" s="8"/>
    </row>
    <row r="328" spans="1:7" s="1" customFormat="1" ht="12.75">
      <c r="A328" s="12"/>
      <c r="B328" s="10">
        <v>2014</v>
      </c>
      <c r="C328" s="8">
        <f t="shared" si="51"/>
        <v>9370.0999999999985</v>
      </c>
      <c r="D328" s="8"/>
      <c r="E328" s="8">
        <f t="shared" si="52"/>
        <v>9277.2999999999993</v>
      </c>
      <c r="F328" s="8">
        <f t="shared" si="52"/>
        <v>92.8</v>
      </c>
      <c r="G328" s="8"/>
    </row>
    <row r="329" spans="1:7" s="1" customFormat="1" ht="12.75">
      <c r="A329" s="12"/>
      <c r="B329" s="10">
        <v>2015</v>
      </c>
      <c r="C329" s="8">
        <f t="shared" si="51"/>
        <v>10775.6</v>
      </c>
      <c r="D329" s="8"/>
      <c r="E329" s="8">
        <f t="shared" si="52"/>
        <v>10668.9</v>
      </c>
      <c r="F329" s="8">
        <f t="shared" si="52"/>
        <v>106.7</v>
      </c>
      <c r="G329" s="8"/>
    </row>
    <row r="330" spans="1:7" s="1" customFormat="1" ht="102">
      <c r="A330" s="28" t="s">
        <v>214</v>
      </c>
      <c r="B330" s="29" t="s">
        <v>215</v>
      </c>
      <c r="C330" s="30">
        <f>C331+C332+C333+C334+C335</f>
        <v>41539.9</v>
      </c>
      <c r="D330" s="30">
        <f>D331+D332+D333+D334+D335</f>
        <v>0</v>
      </c>
      <c r="E330" s="30">
        <f>E331+E332+E333+E334+E335</f>
        <v>41128.5</v>
      </c>
      <c r="F330" s="30">
        <f>F331+F332+F333+F334+F335</f>
        <v>411.4</v>
      </c>
      <c r="G330" s="30">
        <f>G331+G332+G333+G334+G335</f>
        <v>0</v>
      </c>
    </row>
    <row r="331" spans="1:7" s="1" customFormat="1" ht="12.75">
      <c r="A331" s="28"/>
      <c r="B331" s="31">
        <v>2011</v>
      </c>
      <c r="C331" s="30">
        <f>D331+E331+F331+G331</f>
        <v>6161</v>
      </c>
      <c r="D331" s="30"/>
      <c r="E331" s="30">
        <v>6100</v>
      </c>
      <c r="F331" s="30">
        <v>61</v>
      </c>
      <c r="G331" s="30"/>
    </row>
    <row r="332" spans="1:7" s="1" customFormat="1" ht="12.75">
      <c r="A332" s="28"/>
      <c r="B332" s="31">
        <v>2012</v>
      </c>
      <c r="C332" s="30">
        <f>D332+E332+F332+G332</f>
        <v>7085.2</v>
      </c>
      <c r="D332" s="30"/>
      <c r="E332" s="30">
        <v>7015</v>
      </c>
      <c r="F332" s="30" t="s">
        <v>216</v>
      </c>
      <c r="G332" s="30"/>
    </row>
    <row r="333" spans="1:7" s="1" customFormat="1" ht="12.75">
      <c r="A333" s="28"/>
      <c r="B333" s="31">
        <v>2013</v>
      </c>
      <c r="C333" s="30">
        <f>D333+E333+F333+G333</f>
        <v>8148</v>
      </c>
      <c r="D333" s="30"/>
      <c r="E333" s="30" t="s">
        <v>217</v>
      </c>
      <c r="F333" s="30" t="s">
        <v>218</v>
      </c>
      <c r="G333" s="30"/>
    </row>
    <row r="334" spans="1:7" s="1" customFormat="1" ht="12.75">
      <c r="A334" s="28"/>
      <c r="B334" s="31">
        <v>2014</v>
      </c>
      <c r="C334" s="30">
        <f>D334+E334+F334+G334</f>
        <v>9370.0999999999985</v>
      </c>
      <c r="D334" s="30"/>
      <c r="E334" s="30" t="s">
        <v>219</v>
      </c>
      <c r="F334" s="30" t="s">
        <v>220</v>
      </c>
      <c r="G334" s="30"/>
    </row>
    <row r="335" spans="1:7" s="1" customFormat="1" ht="12.75">
      <c r="A335" s="28"/>
      <c r="B335" s="31">
        <v>2015</v>
      </c>
      <c r="C335" s="30">
        <f>D335+E335+F335+G335</f>
        <v>10775.6</v>
      </c>
      <c r="D335" s="30"/>
      <c r="E335" s="30" t="s">
        <v>221</v>
      </c>
      <c r="F335" s="30" t="s">
        <v>222</v>
      </c>
      <c r="G335" s="30"/>
    </row>
    <row r="336" spans="1:7" s="1" customFormat="1" ht="89.25">
      <c r="A336" s="28" t="s">
        <v>223</v>
      </c>
      <c r="B336" s="29" t="s">
        <v>224</v>
      </c>
      <c r="C336" s="30">
        <f>C337+C338+C339+C340+C341</f>
        <v>10000.000000000002</v>
      </c>
      <c r="D336" s="30">
        <f>D337+D338+D339+D340+D341</f>
        <v>0</v>
      </c>
      <c r="E336" s="30">
        <f>E337+E338+E339+E340+E341</f>
        <v>9405.9410000000007</v>
      </c>
      <c r="F336" s="30">
        <f>F337+F338+F339+F340+F341</f>
        <v>230.833</v>
      </c>
      <c r="G336" s="30">
        <f>G337+G338+G339+G340+G341</f>
        <v>363.226</v>
      </c>
    </row>
    <row r="337" spans="1:7" s="1" customFormat="1" ht="12.75">
      <c r="A337" s="28"/>
      <c r="B337" s="31">
        <v>2011</v>
      </c>
      <c r="C337" s="30">
        <f>D337+E337+F337+G337</f>
        <v>0</v>
      </c>
      <c r="D337" s="30"/>
      <c r="E337" s="30"/>
      <c r="F337" s="30"/>
      <c r="G337" s="30"/>
    </row>
    <row r="338" spans="1:7" s="1" customFormat="1" ht="12.75">
      <c r="A338" s="28"/>
      <c r="B338" s="31">
        <v>2012</v>
      </c>
      <c r="C338" s="30">
        <f>D338+E338+F338+G338</f>
        <v>10000.000000000002</v>
      </c>
      <c r="D338" s="30"/>
      <c r="E338" s="30">
        <v>9405.9410000000007</v>
      </c>
      <c r="F338" s="30">
        <v>230.833</v>
      </c>
      <c r="G338" s="30">
        <v>363.226</v>
      </c>
    </row>
    <row r="339" spans="1:7" s="1" customFormat="1" ht="12.75">
      <c r="A339" s="28"/>
      <c r="B339" s="31">
        <v>2013</v>
      </c>
      <c r="C339" s="30">
        <f>D339+E339+F339+G339</f>
        <v>0</v>
      </c>
      <c r="D339" s="30"/>
      <c r="E339" s="30"/>
      <c r="F339" s="30"/>
      <c r="G339" s="30"/>
    </row>
    <row r="340" spans="1:7" s="1" customFormat="1" ht="12.75">
      <c r="A340" s="28"/>
      <c r="B340" s="31">
        <v>2014</v>
      </c>
      <c r="C340" s="30">
        <f>D340+E340+F340+G340</f>
        <v>0</v>
      </c>
      <c r="D340" s="30"/>
      <c r="E340" s="30"/>
      <c r="F340" s="30"/>
      <c r="G340" s="30"/>
    </row>
    <row r="341" spans="1:7" s="1" customFormat="1" ht="12.75">
      <c r="A341" s="28"/>
      <c r="B341" s="31">
        <v>2015</v>
      </c>
      <c r="C341" s="30">
        <f>D341+E341+F341+G341</f>
        <v>0</v>
      </c>
      <c r="D341" s="30"/>
      <c r="E341" s="30"/>
      <c r="F341" s="30"/>
      <c r="G341" s="30"/>
    </row>
    <row r="342" spans="1:7" s="2" customFormat="1" ht="89.25">
      <c r="A342" s="13">
        <v>5.3</v>
      </c>
      <c r="B342" s="11" t="s">
        <v>671</v>
      </c>
      <c r="C342" s="8">
        <f t="shared" ref="C342:F342" si="54">C348</f>
        <v>13292.400000000001</v>
      </c>
      <c r="D342" s="8">
        <f t="shared" si="54"/>
        <v>0</v>
      </c>
      <c r="E342" s="8">
        <f t="shared" si="54"/>
        <v>0</v>
      </c>
      <c r="F342" s="8">
        <f t="shared" si="54"/>
        <v>0</v>
      </c>
      <c r="G342" s="8">
        <f>G348</f>
        <v>13292.400000000001</v>
      </c>
    </row>
    <row r="343" spans="1:7" s="1" customFormat="1" ht="12.75">
      <c r="A343" s="12"/>
      <c r="B343" s="10">
        <v>2011</v>
      </c>
      <c r="C343" s="8">
        <f t="shared" ref="C343" si="55">C349</f>
        <v>2508</v>
      </c>
      <c r="D343" s="8"/>
      <c r="E343" s="8"/>
      <c r="F343" s="8"/>
      <c r="G343" s="8">
        <f>G349</f>
        <v>2508</v>
      </c>
    </row>
    <row r="344" spans="1:7" s="1" customFormat="1" ht="12.75">
      <c r="A344" s="12"/>
      <c r="B344" s="10">
        <v>2012</v>
      </c>
      <c r="C344" s="8">
        <f t="shared" ref="C344" si="56">C350</f>
        <v>2508</v>
      </c>
      <c r="D344" s="8"/>
      <c r="E344" s="8"/>
      <c r="F344" s="8"/>
      <c r="G344" s="8">
        <f t="shared" ref="G344:G347" si="57">G350</f>
        <v>2508</v>
      </c>
    </row>
    <row r="345" spans="1:7" s="1" customFormat="1" ht="12.75">
      <c r="A345" s="12"/>
      <c r="B345" s="10">
        <v>2013</v>
      </c>
      <c r="C345" s="8">
        <f t="shared" ref="C345" si="58">C351</f>
        <v>2508</v>
      </c>
      <c r="D345" s="8"/>
      <c r="E345" s="8"/>
      <c r="F345" s="8"/>
      <c r="G345" s="8">
        <f t="shared" si="57"/>
        <v>2508</v>
      </c>
    </row>
    <row r="346" spans="1:7" s="1" customFormat="1" ht="12.75">
      <c r="A346" s="12"/>
      <c r="B346" s="10">
        <v>2014</v>
      </c>
      <c r="C346" s="8">
        <f t="shared" ref="C346" si="59">C352</f>
        <v>2884.2</v>
      </c>
      <c r="D346" s="8"/>
      <c r="E346" s="8"/>
      <c r="F346" s="8"/>
      <c r="G346" s="8" t="str">
        <f t="shared" si="57"/>
        <v>2884,2</v>
      </c>
    </row>
    <row r="347" spans="1:7" s="1" customFormat="1" ht="12.75">
      <c r="A347" s="12"/>
      <c r="B347" s="10">
        <v>2015</v>
      </c>
      <c r="C347" s="8">
        <f t="shared" ref="C347" si="60">C353</f>
        <v>2884.2</v>
      </c>
      <c r="D347" s="8"/>
      <c r="E347" s="8"/>
      <c r="F347" s="8"/>
      <c r="G347" s="8" t="str">
        <f t="shared" si="57"/>
        <v>2884,2</v>
      </c>
    </row>
    <row r="348" spans="1:7" s="1" customFormat="1" ht="69" customHeight="1">
      <c r="A348" s="28" t="s">
        <v>225</v>
      </c>
      <c r="B348" s="29" t="s">
        <v>226</v>
      </c>
      <c r="C348" s="30">
        <f>C349+C350+C351+C352+C353</f>
        <v>13292.400000000001</v>
      </c>
      <c r="D348" s="30">
        <f>D349+D350+D351+D352+D353</f>
        <v>0</v>
      </c>
      <c r="E348" s="30">
        <f>E349+E350+E351+E352+E353</f>
        <v>0</v>
      </c>
      <c r="F348" s="30">
        <f>F349+F350+F351+F352+F353</f>
        <v>0</v>
      </c>
      <c r="G348" s="30">
        <f>G349+G350+G351+G352+G353</f>
        <v>13292.400000000001</v>
      </c>
    </row>
    <row r="349" spans="1:7" s="1" customFormat="1" ht="12.75">
      <c r="A349" s="28"/>
      <c r="B349" s="31">
        <v>2011</v>
      </c>
      <c r="C349" s="30">
        <f>D349+E349+F349+G349</f>
        <v>2508</v>
      </c>
      <c r="D349" s="30"/>
      <c r="E349" s="30"/>
      <c r="F349" s="30"/>
      <c r="G349" s="30">
        <v>2508</v>
      </c>
    </row>
    <row r="350" spans="1:7" s="1" customFormat="1" ht="12.75">
      <c r="A350" s="28"/>
      <c r="B350" s="31">
        <v>2012</v>
      </c>
      <c r="C350" s="30">
        <f>D350+E350+F350+G350</f>
        <v>2508</v>
      </c>
      <c r="D350" s="30"/>
      <c r="E350" s="30"/>
      <c r="F350" s="30"/>
      <c r="G350" s="30">
        <v>2508</v>
      </c>
    </row>
    <row r="351" spans="1:7" s="1" customFormat="1" ht="12.75">
      <c r="A351" s="28"/>
      <c r="B351" s="31">
        <v>2013</v>
      </c>
      <c r="C351" s="30">
        <f>D351+E351+F351+G351</f>
        <v>2508</v>
      </c>
      <c r="D351" s="30"/>
      <c r="E351" s="30"/>
      <c r="F351" s="30"/>
      <c r="G351" s="30">
        <v>2508</v>
      </c>
    </row>
    <row r="352" spans="1:7" s="1" customFormat="1" ht="12.75">
      <c r="A352" s="28"/>
      <c r="B352" s="31">
        <v>2014</v>
      </c>
      <c r="C352" s="30">
        <f>D352+E352+F352+G352</f>
        <v>2884.2</v>
      </c>
      <c r="D352" s="30"/>
      <c r="E352" s="30"/>
      <c r="F352" s="30"/>
      <c r="G352" s="30" t="s">
        <v>227</v>
      </c>
    </row>
    <row r="353" spans="1:7" s="1" customFormat="1" ht="12.75">
      <c r="A353" s="28"/>
      <c r="B353" s="31">
        <v>2015</v>
      </c>
      <c r="C353" s="30">
        <f>D353+E353+F353+G353</f>
        <v>2884.2</v>
      </c>
      <c r="D353" s="30"/>
      <c r="E353" s="30"/>
      <c r="F353" s="30"/>
      <c r="G353" s="30" t="s">
        <v>227</v>
      </c>
    </row>
    <row r="354" spans="1:7" s="2" customFormat="1" ht="153">
      <c r="A354" s="13">
        <v>5.5</v>
      </c>
      <c r="B354" s="11" t="s">
        <v>672</v>
      </c>
      <c r="C354" s="8">
        <f>SUM(D354:G354)</f>
        <v>71800</v>
      </c>
      <c r="D354" s="8">
        <f t="shared" ref="D354:F354" si="61">SUM(D355:D359)</f>
        <v>0</v>
      </c>
      <c r="E354" s="8">
        <f t="shared" si="61"/>
        <v>71800</v>
      </c>
      <c r="F354" s="8">
        <f t="shared" si="61"/>
        <v>0</v>
      </c>
      <c r="G354" s="8">
        <f>SUM(G355:G359)</f>
        <v>0</v>
      </c>
    </row>
    <row r="355" spans="1:7" s="1" customFormat="1" ht="12.75">
      <c r="A355" s="12"/>
      <c r="B355" s="10">
        <v>2011</v>
      </c>
      <c r="C355" s="8">
        <f t="shared" ref="C355:C359" si="62">SUM(D355:G355)</f>
        <v>0</v>
      </c>
      <c r="D355" s="8"/>
      <c r="E355" s="8"/>
      <c r="F355" s="8"/>
      <c r="G355" s="8"/>
    </row>
    <row r="356" spans="1:7" s="1" customFormat="1" ht="12.75">
      <c r="A356" s="12"/>
      <c r="B356" s="10">
        <v>2012</v>
      </c>
      <c r="C356" s="8">
        <f t="shared" si="62"/>
        <v>0</v>
      </c>
      <c r="D356" s="8"/>
      <c r="E356" s="8"/>
      <c r="F356" s="8"/>
      <c r="G356" s="8"/>
    </row>
    <row r="357" spans="1:7" s="1" customFormat="1" ht="12.75">
      <c r="A357" s="12"/>
      <c r="B357" s="10">
        <v>2013</v>
      </c>
      <c r="C357" s="8">
        <f t="shared" si="62"/>
        <v>21800</v>
      </c>
      <c r="D357" s="8"/>
      <c r="E357" s="8">
        <f t="shared" ref="E357:E359" si="63">E363+E369</f>
        <v>21800</v>
      </c>
      <c r="F357" s="8"/>
      <c r="G357" s="8"/>
    </row>
    <row r="358" spans="1:7" s="1" customFormat="1" ht="12.75">
      <c r="A358" s="12"/>
      <c r="B358" s="10">
        <v>2014</v>
      </c>
      <c r="C358" s="8">
        <f t="shared" si="62"/>
        <v>0</v>
      </c>
      <c r="D358" s="8"/>
      <c r="E358" s="8"/>
      <c r="F358" s="8"/>
      <c r="G358" s="8"/>
    </row>
    <row r="359" spans="1:7" s="1" customFormat="1" ht="12.75">
      <c r="A359" s="12"/>
      <c r="B359" s="10">
        <v>2015</v>
      </c>
      <c r="C359" s="8">
        <f t="shared" si="62"/>
        <v>50000</v>
      </c>
      <c r="D359" s="8"/>
      <c r="E359" s="8">
        <f t="shared" si="63"/>
        <v>50000</v>
      </c>
      <c r="F359" s="8"/>
      <c r="G359" s="8"/>
    </row>
    <row r="360" spans="1:7" s="1" customFormat="1" ht="178.5">
      <c r="A360" s="28" t="s">
        <v>228</v>
      </c>
      <c r="B360" s="29" t="s">
        <v>229</v>
      </c>
      <c r="C360" s="30">
        <f>C361+C362+C363+C364+C365</f>
        <v>21800</v>
      </c>
      <c r="D360" s="30">
        <f>D361+D362+D363+D364+D365</f>
        <v>0</v>
      </c>
      <c r="E360" s="30">
        <f>E361+E362+E363+E364+E365</f>
        <v>21800</v>
      </c>
      <c r="F360" s="30">
        <f>F361+F362+F363+F364+F365</f>
        <v>0</v>
      </c>
      <c r="G360" s="30">
        <f>G361+G362+G363+G364+G365</f>
        <v>0</v>
      </c>
    </row>
    <row r="361" spans="1:7" s="1" customFormat="1" ht="12.75">
      <c r="A361" s="28"/>
      <c r="B361" s="31">
        <v>2011</v>
      </c>
      <c r="C361" s="30">
        <f>D361+E361+F361+G361</f>
        <v>0</v>
      </c>
      <c r="D361" s="30"/>
      <c r="E361" s="30"/>
      <c r="F361" s="30"/>
      <c r="G361" s="30"/>
    </row>
    <row r="362" spans="1:7" s="1" customFormat="1" ht="12.75">
      <c r="A362" s="28"/>
      <c r="B362" s="31">
        <v>2012</v>
      </c>
      <c r="C362" s="30">
        <f>D362+E362+F362+G362</f>
        <v>0</v>
      </c>
      <c r="D362" s="30"/>
      <c r="E362" s="30"/>
      <c r="F362" s="30"/>
      <c r="G362" s="30"/>
    </row>
    <row r="363" spans="1:7" s="1" customFormat="1" ht="12.75">
      <c r="A363" s="28"/>
      <c r="B363" s="31">
        <v>2013</v>
      </c>
      <c r="C363" s="30">
        <f>D363+E363+F363+G363</f>
        <v>21800</v>
      </c>
      <c r="D363" s="30"/>
      <c r="E363" s="30">
        <v>21800</v>
      </c>
      <c r="F363" s="30"/>
      <c r="G363" s="30"/>
    </row>
    <row r="364" spans="1:7" s="1" customFormat="1" ht="12.75">
      <c r="A364" s="28"/>
      <c r="B364" s="31">
        <v>2014</v>
      </c>
      <c r="C364" s="30">
        <f>D364+E364+F364+G364</f>
        <v>0</v>
      </c>
      <c r="D364" s="30"/>
      <c r="E364" s="30"/>
      <c r="F364" s="30"/>
      <c r="G364" s="30"/>
    </row>
    <row r="365" spans="1:7" s="1" customFormat="1" ht="12.75">
      <c r="A365" s="28"/>
      <c r="B365" s="31">
        <v>2015</v>
      </c>
      <c r="C365" s="30">
        <f>D365+E365+F365+G365</f>
        <v>0</v>
      </c>
      <c r="D365" s="30"/>
      <c r="E365" s="30"/>
      <c r="F365" s="30"/>
      <c r="G365" s="30"/>
    </row>
    <row r="366" spans="1:7" s="1" customFormat="1" ht="178.5">
      <c r="A366" s="28" t="s">
        <v>230</v>
      </c>
      <c r="B366" s="29" t="s">
        <v>231</v>
      </c>
      <c r="C366" s="30">
        <f>C367+C368+C369+C370+C371</f>
        <v>50000</v>
      </c>
      <c r="D366" s="30">
        <f>D367+D368+D369+D370+D371</f>
        <v>0</v>
      </c>
      <c r="E366" s="30">
        <f>E367+E368+E369+E370+E371</f>
        <v>50000</v>
      </c>
      <c r="F366" s="30">
        <f>F367+F368+F369+F370+F371</f>
        <v>0</v>
      </c>
      <c r="G366" s="30">
        <f>G367+G368+G369+G370+G371</f>
        <v>0</v>
      </c>
    </row>
    <row r="367" spans="1:7" s="1" customFormat="1" ht="12.75">
      <c r="A367" s="28"/>
      <c r="B367" s="31">
        <v>2011</v>
      </c>
      <c r="C367" s="30">
        <f>D367+E367+F367+G367</f>
        <v>0</v>
      </c>
      <c r="D367" s="30"/>
      <c r="E367" s="30"/>
      <c r="F367" s="30"/>
      <c r="G367" s="30"/>
    </row>
    <row r="368" spans="1:7" s="1" customFormat="1" ht="12.75">
      <c r="A368" s="28"/>
      <c r="B368" s="31">
        <v>2012</v>
      </c>
      <c r="C368" s="30">
        <f>D368+E368+F368+G368</f>
        <v>0</v>
      </c>
      <c r="D368" s="30"/>
      <c r="E368" s="30"/>
      <c r="F368" s="30"/>
      <c r="G368" s="30"/>
    </row>
    <row r="369" spans="1:7" s="1" customFormat="1" ht="12.75">
      <c r="A369" s="28"/>
      <c r="B369" s="31">
        <v>2013</v>
      </c>
      <c r="C369" s="30">
        <f>D369+E369+F369+G369</f>
        <v>0</v>
      </c>
      <c r="D369" s="30"/>
      <c r="E369" s="30"/>
      <c r="F369" s="30"/>
      <c r="G369" s="30"/>
    </row>
    <row r="370" spans="1:7" s="1" customFormat="1" ht="12.75">
      <c r="A370" s="28"/>
      <c r="B370" s="31">
        <v>2014</v>
      </c>
      <c r="C370" s="30">
        <f>D370+E370+F370+G370</f>
        <v>0</v>
      </c>
      <c r="D370" s="30"/>
      <c r="E370" s="30"/>
      <c r="F370" s="30"/>
      <c r="G370" s="30"/>
    </row>
    <row r="371" spans="1:7" s="1" customFormat="1" ht="12.75">
      <c r="A371" s="28"/>
      <c r="B371" s="31">
        <v>2015</v>
      </c>
      <c r="C371" s="30">
        <f>D371+E371+F371+G371</f>
        <v>50000</v>
      </c>
      <c r="D371" s="30"/>
      <c r="E371" s="30">
        <v>50000</v>
      </c>
      <c r="F371" s="30"/>
      <c r="G371" s="30"/>
    </row>
    <row r="372" spans="1:7" s="2" customFormat="1" ht="38.25">
      <c r="A372" s="13">
        <v>5.6</v>
      </c>
      <c r="B372" s="11" t="s">
        <v>673</v>
      </c>
      <c r="C372" s="8">
        <f>SUM(D372:G372)</f>
        <v>142758</v>
      </c>
      <c r="D372" s="8">
        <f t="shared" ref="D372:F372" si="64">SUM(D373:D377)</f>
        <v>0</v>
      </c>
      <c r="E372" s="8">
        <f t="shared" si="64"/>
        <v>141343.29999999999</v>
      </c>
      <c r="F372" s="8">
        <f t="shared" si="64"/>
        <v>1414.7</v>
      </c>
      <c r="G372" s="8">
        <f>SUM(G373:G377)</f>
        <v>0</v>
      </c>
    </row>
    <row r="373" spans="1:7" s="1" customFormat="1" ht="12.75">
      <c r="A373" s="12"/>
      <c r="B373" s="10">
        <v>2011</v>
      </c>
      <c r="C373" s="8">
        <f t="shared" ref="C373:C377" si="65">SUM(D373:G373)</f>
        <v>0</v>
      </c>
      <c r="D373" s="8"/>
      <c r="E373" s="8"/>
      <c r="F373" s="8"/>
      <c r="G373" s="8"/>
    </row>
    <row r="374" spans="1:7" s="1" customFormat="1" ht="12.75">
      <c r="A374" s="12"/>
      <c r="B374" s="10">
        <v>2012</v>
      </c>
      <c r="C374" s="8">
        <f t="shared" si="65"/>
        <v>4250</v>
      </c>
      <c r="D374" s="8"/>
      <c r="E374" s="8">
        <f t="shared" ref="E374:F377" si="66">E380+E386+E392+E398+E404</f>
        <v>4207.5</v>
      </c>
      <c r="F374" s="8">
        <f t="shared" si="66"/>
        <v>42.5</v>
      </c>
      <c r="G374" s="8"/>
    </row>
    <row r="375" spans="1:7" s="1" customFormat="1" ht="12.75">
      <c r="A375" s="12"/>
      <c r="B375" s="10">
        <v>2013</v>
      </c>
      <c r="C375" s="8">
        <f t="shared" si="65"/>
        <v>8420</v>
      </c>
      <c r="D375" s="8"/>
      <c r="E375" s="8">
        <f t="shared" si="66"/>
        <v>8335.7999999999993</v>
      </c>
      <c r="F375" s="8">
        <f t="shared" si="66"/>
        <v>84.2</v>
      </c>
      <c r="G375" s="8"/>
    </row>
    <row r="376" spans="1:7" s="1" customFormat="1" ht="12.75">
      <c r="A376" s="12"/>
      <c r="B376" s="10">
        <v>2014</v>
      </c>
      <c r="C376" s="8">
        <f t="shared" si="65"/>
        <v>65044</v>
      </c>
      <c r="D376" s="8"/>
      <c r="E376" s="8">
        <f t="shared" si="66"/>
        <v>64400</v>
      </c>
      <c r="F376" s="8">
        <f t="shared" si="66"/>
        <v>644</v>
      </c>
      <c r="G376" s="8"/>
    </row>
    <row r="377" spans="1:7" s="1" customFormat="1" ht="12.75">
      <c r="A377" s="12"/>
      <c r="B377" s="10">
        <v>2015</v>
      </c>
      <c r="C377" s="8">
        <f t="shared" si="65"/>
        <v>65044</v>
      </c>
      <c r="D377" s="8"/>
      <c r="E377" s="8">
        <f t="shared" si="66"/>
        <v>64400</v>
      </c>
      <c r="F377" s="8">
        <f t="shared" si="66"/>
        <v>644</v>
      </c>
      <c r="G377" s="8"/>
    </row>
    <row r="378" spans="1:7" s="1" customFormat="1" ht="63.75">
      <c r="A378" s="28" t="s">
        <v>232</v>
      </c>
      <c r="B378" s="29" t="s">
        <v>233</v>
      </c>
      <c r="C378" s="30">
        <f>C379+C380+C381+C382+C383</f>
        <v>1960</v>
      </c>
      <c r="D378" s="30">
        <f>D379+D380+D381+D382+D383</f>
        <v>0</v>
      </c>
      <c r="E378" s="30">
        <f>E379+E380+E381+E382+E383</f>
        <v>1940.4</v>
      </c>
      <c r="F378" s="30">
        <f>F379+F380+F381+F382+F383</f>
        <v>19.600000000000001</v>
      </c>
      <c r="G378" s="30">
        <f>G379+G380+G381+G382+G383</f>
        <v>0</v>
      </c>
    </row>
    <row r="379" spans="1:7" s="1" customFormat="1" ht="12.75">
      <c r="A379" s="28"/>
      <c r="B379" s="31">
        <v>2011</v>
      </c>
      <c r="C379" s="30">
        <f>D379+E379+F379+G379</f>
        <v>0</v>
      </c>
      <c r="D379" s="30"/>
      <c r="E379" s="30"/>
      <c r="F379" s="30"/>
      <c r="G379" s="30"/>
    </row>
    <row r="380" spans="1:7" s="1" customFormat="1" ht="12.75">
      <c r="A380" s="28"/>
      <c r="B380" s="31">
        <v>2012</v>
      </c>
      <c r="C380" s="30">
        <f>D380+E380+F380+G380</f>
        <v>1960</v>
      </c>
      <c r="D380" s="30"/>
      <c r="E380" s="30" t="s">
        <v>234</v>
      </c>
      <c r="F380" s="30" t="s">
        <v>235</v>
      </c>
      <c r="G380" s="30"/>
    </row>
    <row r="381" spans="1:7" s="1" customFormat="1" ht="12.75">
      <c r="A381" s="28"/>
      <c r="B381" s="31">
        <v>2013</v>
      </c>
      <c r="C381" s="30">
        <f>D381+E381+F381+G381</f>
        <v>0</v>
      </c>
      <c r="D381" s="30"/>
      <c r="E381" s="30"/>
      <c r="F381" s="30"/>
      <c r="G381" s="30"/>
    </row>
    <row r="382" spans="1:7" s="1" customFormat="1" ht="12.75">
      <c r="A382" s="28"/>
      <c r="B382" s="31">
        <v>2014</v>
      </c>
      <c r="C382" s="30">
        <f>D382+E382+F382+G382</f>
        <v>0</v>
      </c>
      <c r="D382" s="30"/>
      <c r="E382" s="30"/>
      <c r="F382" s="30"/>
      <c r="G382" s="30"/>
    </row>
    <row r="383" spans="1:7" s="1" customFormat="1" ht="12.75">
      <c r="A383" s="28"/>
      <c r="B383" s="31">
        <v>2015</v>
      </c>
      <c r="C383" s="30">
        <f>D383+E383+F383+G383</f>
        <v>0</v>
      </c>
      <c r="D383" s="30"/>
      <c r="E383" s="30"/>
      <c r="F383" s="30"/>
      <c r="G383" s="30"/>
    </row>
    <row r="384" spans="1:7" s="1" customFormat="1" ht="63.75">
      <c r="A384" s="28" t="s">
        <v>236</v>
      </c>
      <c r="B384" s="29" t="s">
        <v>237</v>
      </c>
      <c r="C384" s="30">
        <f>C385+C386+C387+C388+C389</f>
        <v>1470</v>
      </c>
      <c r="D384" s="30">
        <f>D385+D386+D387+D388+D389</f>
        <v>0</v>
      </c>
      <c r="E384" s="30">
        <f>E385+E386+E387+E388+E389</f>
        <v>1455.3</v>
      </c>
      <c r="F384" s="30">
        <f>F385+F386+F387+F388+F389</f>
        <v>14.7</v>
      </c>
      <c r="G384" s="30">
        <f>G385+G386+G387+G388+G389</f>
        <v>0</v>
      </c>
    </row>
    <row r="385" spans="1:7" s="1" customFormat="1" ht="12.75">
      <c r="A385" s="28"/>
      <c r="B385" s="31">
        <v>2011</v>
      </c>
      <c r="C385" s="30">
        <f>D385+E385+F385+G385</f>
        <v>0</v>
      </c>
      <c r="D385" s="30"/>
      <c r="E385" s="30"/>
      <c r="F385" s="30"/>
      <c r="G385" s="30"/>
    </row>
    <row r="386" spans="1:7" s="1" customFormat="1" ht="12.75">
      <c r="A386" s="28"/>
      <c r="B386" s="31">
        <v>2012</v>
      </c>
      <c r="C386" s="30">
        <f>D386+E386+F386+G386</f>
        <v>1470</v>
      </c>
      <c r="D386" s="30"/>
      <c r="E386" s="30" t="s">
        <v>238</v>
      </c>
      <c r="F386" s="30" t="s">
        <v>239</v>
      </c>
      <c r="G386" s="30"/>
    </row>
    <row r="387" spans="1:7" s="1" customFormat="1" ht="12.75">
      <c r="A387" s="28"/>
      <c r="B387" s="31">
        <v>2013</v>
      </c>
      <c r="C387" s="30">
        <f>D387+E387+F387+G387</f>
        <v>0</v>
      </c>
      <c r="D387" s="30"/>
      <c r="E387" s="30"/>
      <c r="F387" s="30"/>
      <c r="G387" s="30"/>
    </row>
    <row r="388" spans="1:7" s="1" customFormat="1" ht="12.75">
      <c r="A388" s="28"/>
      <c r="B388" s="31">
        <v>2014</v>
      </c>
      <c r="C388" s="30">
        <f>D388+E388+F388+G388</f>
        <v>0</v>
      </c>
      <c r="D388" s="30"/>
      <c r="E388" s="30"/>
      <c r="F388" s="30"/>
      <c r="G388" s="30"/>
    </row>
    <row r="389" spans="1:7" s="1" customFormat="1" ht="12.75">
      <c r="A389" s="28"/>
      <c r="B389" s="31">
        <v>2015</v>
      </c>
      <c r="C389" s="30">
        <f>D389+E389+F389+G389</f>
        <v>0</v>
      </c>
      <c r="D389" s="30"/>
      <c r="E389" s="30"/>
      <c r="F389" s="30"/>
      <c r="G389" s="30"/>
    </row>
    <row r="390" spans="1:7" s="1" customFormat="1" ht="51">
      <c r="A390" s="28" t="s">
        <v>240</v>
      </c>
      <c r="B390" s="29" t="s">
        <v>241</v>
      </c>
      <c r="C390" s="30">
        <f>C391+C392+C393+C394+C395</f>
        <v>820</v>
      </c>
      <c r="D390" s="30">
        <f>D391+D392+D393+D394+D395</f>
        <v>0</v>
      </c>
      <c r="E390" s="30">
        <f>E391+E392+E393+E394+E395</f>
        <v>811.8</v>
      </c>
      <c r="F390" s="30">
        <f>F391+F392+F393+F394+F395</f>
        <v>8.1999999999999993</v>
      </c>
      <c r="G390" s="30">
        <f>G391+G392+G393+G394+G395</f>
        <v>0</v>
      </c>
    </row>
    <row r="391" spans="1:7" s="1" customFormat="1" ht="12.75">
      <c r="A391" s="28"/>
      <c r="B391" s="31">
        <v>2011</v>
      </c>
      <c r="C391" s="30">
        <f>D391+E391+F391+G391</f>
        <v>0</v>
      </c>
      <c r="D391" s="30"/>
      <c r="E391" s="30"/>
      <c r="F391" s="30"/>
      <c r="G391" s="30"/>
    </row>
    <row r="392" spans="1:7" s="1" customFormat="1" ht="12.75">
      <c r="A392" s="28"/>
      <c r="B392" s="31">
        <v>2012</v>
      </c>
      <c r="C392" s="30">
        <f>D392+E392+F392+G392</f>
        <v>820</v>
      </c>
      <c r="D392" s="30"/>
      <c r="E392" s="30" t="s">
        <v>242</v>
      </c>
      <c r="F392" s="30" t="s">
        <v>243</v>
      </c>
      <c r="G392" s="30"/>
    </row>
    <row r="393" spans="1:7" s="1" customFormat="1" ht="12.75">
      <c r="A393" s="28"/>
      <c r="B393" s="31">
        <v>2013</v>
      </c>
      <c r="C393" s="30">
        <f>D393+E393+F393+G393</f>
        <v>0</v>
      </c>
      <c r="D393" s="30"/>
      <c r="E393" s="30"/>
      <c r="F393" s="30"/>
      <c r="G393" s="30"/>
    </row>
    <row r="394" spans="1:7" s="1" customFormat="1" ht="12.75">
      <c r="A394" s="28"/>
      <c r="B394" s="31">
        <v>2014</v>
      </c>
      <c r="C394" s="30">
        <f>D394+E394+F394+G394</f>
        <v>0</v>
      </c>
      <c r="D394" s="30"/>
      <c r="E394" s="30"/>
      <c r="F394" s="30"/>
      <c r="G394" s="30"/>
    </row>
    <row r="395" spans="1:7" s="1" customFormat="1" ht="12.75">
      <c r="A395" s="28"/>
      <c r="B395" s="31">
        <v>2015</v>
      </c>
      <c r="C395" s="30">
        <f>D395+E395+F395+G395</f>
        <v>0</v>
      </c>
      <c r="D395" s="30"/>
      <c r="E395" s="30"/>
      <c r="F395" s="30"/>
      <c r="G395" s="30"/>
    </row>
    <row r="396" spans="1:7" s="1" customFormat="1" ht="114.75">
      <c r="A396" s="28" t="s">
        <v>244</v>
      </c>
      <c r="B396" s="29" t="s">
        <v>245</v>
      </c>
      <c r="C396" s="30">
        <f>C397+C398+C399+C400+C401</f>
        <v>8420</v>
      </c>
      <c r="D396" s="30">
        <f>D397+D398+D399+D400+D401</f>
        <v>0</v>
      </c>
      <c r="E396" s="30">
        <f>E397+E398+E399+E400+E401</f>
        <v>8335.7999999999993</v>
      </c>
      <c r="F396" s="30">
        <f>F397+F398+F399+F400+F401</f>
        <v>84.2</v>
      </c>
      <c r="G396" s="30">
        <f>G397+G398+G399+G400+G401</f>
        <v>0</v>
      </c>
    </row>
    <row r="397" spans="1:7" s="1" customFormat="1" ht="12.75">
      <c r="A397" s="28"/>
      <c r="B397" s="31">
        <v>2011</v>
      </c>
      <c r="C397" s="30">
        <f>D397+E397+F397+G397</f>
        <v>0</v>
      </c>
      <c r="D397" s="30"/>
      <c r="E397" s="30"/>
      <c r="F397" s="30"/>
      <c r="G397" s="30"/>
    </row>
    <row r="398" spans="1:7" s="1" customFormat="1" ht="12.75">
      <c r="A398" s="28"/>
      <c r="B398" s="31">
        <v>2012</v>
      </c>
      <c r="C398" s="30">
        <f>D398+E398+F398+G398</f>
        <v>0</v>
      </c>
      <c r="D398" s="30"/>
      <c r="E398" s="30"/>
      <c r="F398" s="30"/>
      <c r="G398" s="30"/>
    </row>
    <row r="399" spans="1:7" s="1" customFormat="1" ht="12.75">
      <c r="A399" s="28"/>
      <c r="B399" s="31">
        <v>2013</v>
      </c>
      <c r="C399" s="30">
        <f>D399+E399+F399+G399</f>
        <v>8420</v>
      </c>
      <c r="D399" s="30"/>
      <c r="E399" s="30" t="s">
        <v>246</v>
      </c>
      <c r="F399" s="30" t="s">
        <v>247</v>
      </c>
      <c r="G399" s="30"/>
    </row>
    <row r="400" spans="1:7" s="1" customFormat="1" ht="12.75">
      <c r="A400" s="28"/>
      <c r="B400" s="31">
        <v>2014</v>
      </c>
      <c r="C400" s="30">
        <f>D400+E400+F400+G400</f>
        <v>0</v>
      </c>
      <c r="D400" s="30"/>
      <c r="E400" s="30"/>
      <c r="F400" s="30"/>
      <c r="G400" s="30"/>
    </row>
    <row r="401" spans="1:7" s="1" customFormat="1" ht="12.75">
      <c r="A401" s="28"/>
      <c r="B401" s="31">
        <v>2015</v>
      </c>
      <c r="C401" s="30">
        <f>D401+E401+F401+G401</f>
        <v>0</v>
      </c>
      <c r="D401" s="30"/>
      <c r="E401" s="30"/>
      <c r="F401" s="30"/>
      <c r="G401" s="30"/>
    </row>
    <row r="402" spans="1:7" s="1" customFormat="1" ht="76.5">
      <c r="A402" s="28" t="s">
        <v>248</v>
      </c>
      <c r="B402" s="29" t="s">
        <v>249</v>
      </c>
      <c r="C402" s="30">
        <f>C403+C404+C405+C406+C407</f>
        <v>130088</v>
      </c>
      <c r="D402" s="30">
        <f>D403+D404+D405+D406+D407</f>
        <v>0</v>
      </c>
      <c r="E402" s="30">
        <f>E403+E404+E405+E406+E407</f>
        <v>128800</v>
      </c>
      <c r="F402" s="30">
        <f>F403+F404+F405+F406+F407</f>
        <v>1288</v>
      </c>
      <c r="G402" s="30">
        <f>G403+G404+G405+G406+G407</f>
        <v>0</v>
      </c>
    </row>
    <row r="403" spans="1:7" s="1" customFormat="1" ht="12.75">
      <c r="A403" s="28"/>
      <c r="B403" s="31">
        <v>2011</v>
      </c>
      <c r="C403" s="30">
        <f>D403+E403+F403+G403</f>
        <v>0</v>
      </c>
      <c r="D403" s="30"/>
      <c r="E403" s="30"/>
      <c r="F403" s="30"/>
      <c r="G403" s="30"/>
    </row>
    <row r="404" spans="1:7" s="1" customFormat="1" ht="12.75">
      <c r="A404" s="28"/>
      <c r="B404" s="31">
        <v>2012</v>
      </c>
      <c r="C404" s="30">
        <f>D404+E404+F404+G404</f>
        <v>0</v>
      </c>
      <c r="D404" s="30"/>
      <c r="E404" s="30"/>
      <c r="F404" s="30"/>
      <c r="G404" s="30"/>
    </row>
    <row r="405" spans="1:7" s="1" customFormat="1" ht="12.75">
      <c r="A405" s="28"/>
      <c r="B405" s="31">
        <v>2013</v>
      </c>
      <c r="C405" s="30">
        <f>D405+E405+F405+G405</f>
        <v>0</v>
      </c>
      <c r="D405" s="30"/>
      <c r="E405" s="30"/>
      <c r="F405" s="30"/>
      <c r="G405" s="30"/>
    </row>
    <row r="406" spans="1:7" s="1" customFormat="1" ht="12.75">
      <c r="A406" s="28"/>
      <c r="B406" s="31">
        <v>2014</v>
      </c>
      <c r="C406" s="30">
        <f>D406+E406+F406+G406</f>
        <v>65044</v>
      </c>
      <c r="D406" s="30"/>
      <c r="E406" s="30">
        <v>64400</v>
      </c>
      <c r="F406" s="30">
        <v>644</v>
      </c>
      <c r="G406" s="30"/>
    </row>
    <row r="407" spans="1:7" s="1" customFormat="1" ht="12.75">
      <c r="A407" s="28"/>
      <c r="B407" s="31">
        <v>2015</v>
      </c>
      <c r="C407" s="30">
        <f>D407+E407+F407+G407</f>
        <v>65044</v>
      </c>
      <c r="D407" s="30"/>
      <c r="E407" s="30">
        <v>64400</v>
      </c>
      <c r="F407" s="30">
        <v>644</v>
      </c>
      <c r="G407" s="30"/>
    </row>
    <row r="408" spans="1:7" s="2" customFormat="1" ht="38.25">
      <c r="A408" s="13">
        <v>6</v>
      </c>
      <c r="B408" s="11" t="s">
        <v>721</v>
      </c>
      <c r="C408" s="8">
        <f>SUM(D408:G408)</f>
        <v>952509.49</v>
      </c>
      <c r="D408" s="8">
        <f t="shared" ref="D408:F408" si="67">SUM(D409:D413)</f>
        <v>41641.500000000007</v>
      </c>
      <c r="E408" s="8">
        <f t="shared" si="67"/>
        <v>788612.69</v>
      </c>
      <c r="F408" s="8">
        <f t="shared" si="67"/>
        <v>108923.3</v>
      </c>
      <c r="G408" s="8">
        <f>SUM(G409:G413)</f>
        <v>13332</v>
      </c>
    </row>
    <row r="409" spans="1:7" s="1" customFormat="1" ht="12.75">
      <c r="A409" s="12"/>
      <c r="B409" s="10">
        <v>2011</v>
      </c>
      <c r="C409" s="8">
        <f t="shared" ref="C409:C413" si="68">SUM(D409:G409)</f>
        <v>175159.70999999996</v>
      </c>
      <c r="D409" s="8">
        <f t="shared" ref="D409:F413" si="69">D415+D535+D895+D1021+D1159</f>
        <v>7574.9000000000005</v>
      </c>
      <c r="E409" s="8">
        <f t="shared" si="69"/>
        <v>142225.88999999998</v>
      </c>
      <c r="F409" s="8">
        <f t="shared" si="69"/>
        <v>21763.919999999998</v>
      </c>
      <c r="G409" s="8">
        <f>G415+G535+G895+G1021+G1159</f>
        <v>3595</v>
      </c>
    </row>
    <row r="410" spans="1:7" s="1" customFormat="1" ht="12.75">
      <c r="A410" s="12"/>
      <c r="B410" s="10">
        <v>2012</v>
      </c>
      <c r="C410" s="8">
        <f t="shared" si="68"/>
        <v>204788.31999999998</v>
      </c>
      <c r="D410" s="8">
        <f t="shared" si="69"/>
        <v>12616.900000000001</v>
      </c>
      <c r="E410" s="8">
        <f t="shared" si="69"/>
        <v>158406.28999999998</v>
      </c>
      <c r="F410" s="8">
        <f t="shared" si="69"/>
        <v>31345.129999999997</v>
      </c>
      <c r="G410" s="8">
        <f t="shared" ref="G410:G413" si="70">G416+G536+G896+G1022+G1160</f>
        <v>2420</v>
      </c>
    </row>
    <row r="411" spans="1:7" s="1" customFormat="1" ht="12.75">
      <c r="A411" s="12"/>
      <c r="B411" s="10">
        <v>2013</v>
      </c>
      <c r="C411" s="8">
        <f t="shared" si="68"/>
        <v>169768.63999999998</v>
      </c>
      <c r="D411" s="8">
        <f t="shared" si="69"/>
        <v>7149.9000000000005</v>
      </c>
      <c r="E411" s="8">
        <f t="shared" si="69"/>
        <v>141800.78999999998</v>
      </c>
      <c r="F411" s="8">
        <f t="shared" si="69"/>
        <v>18396.95</v>
      </c>
      <c r="G411" s="8">
        <f t="shared" si="70"/>
        <v>2421</v>
      </c>
    </row>
    <row r="412" spans="1:7" s="1" customFormat="1" ht="12.75">
      <c r="A412" s="12"/>
      <c r="B412" s="10">
        <v>2014</v>
      </c>
      <c r="C412" s="8">
        <f t="shared" si="68"/>
        <v>220214.17999999996</v>
      </c>
      <c r="D412" s="8">
        <f t="shared" si="69"/>
        <v>7149.9000000000005</v>
      </c>
      <c r="E412" s="8">
        <f t="shared" si="69"/>
        <v>191307.22999999998</v>
      </c>
      <c r="F412" s="8">
        <f t="shared" si="69"/>
        <v>19309.55</v>
      </c>
      <c r="G412" s="8">
        <f t="shared" si="70"/>
        <v>2447.5</v>
      </c>
    </row>
    <row r="413" spans="1:7" s="1" customFormat="1" ht="12.75">
      <c r="A413" s="12"/>
      <c r="B413" s="10">
        <v>2015</v>
      </c>
      <c r="C413" s="8">
        <f t="shared" si="68"/>
        <v>182578.63999999998</v>
      </c>
      <c r="D413" s="8">
        <f t="shared" si="69"/>
        <v>7149.9000000000005</v>
      </c>
      <c r="E413" s="8">
        <f t="shared" si="69"/>
        <v>154872.49</v>
      </c>
      <c r="F413" s="8">
        <f t="shared" si="69"/>
        <v>18107.75</v>
      </c>
      <c r="G413" s="8">
        <f t="shared" si="70"/>
        <v>2448.5</v>
      </c>
    </row>
    <row r="414" spans="1:7" s="2" customFormat="1" ht="38.25">
      <c r="A414" s="13">
        <v>6.1</v>
      </c>
      <c r="B414" s="11" t="s">
        <v>674</v>
      </c>
      <c r="C414" s="8">
        <f>SUM(D414:G414)</f>
        <v>458954.35</v>
      </c>
      <c r="D414" s="8">
        <f t="shared" ref="D414:F414" si="71">SUM(D415:D419)</f>
        <v>41641.500000000007</v>
      </c>
      <c r="E414" s="8">
        <f t="shared" si="71"/>
        <v>334206.44999999995</v>
      </c>
      <c r="F414" s="8">
        <f t="shared" si="71"/>
        <v>72606.400000000009</v>
      </c>
      <c r="G414" s="8">
        <f>SUM(G415:G419)</f>
        <v>10500</v>
      </c>
    </row>
    <row r="415" spans="1:7" s="1" customFormat="1" ht="12.75">
      <c r="A415" s="12"/>
      <c r="B415" s="10">
        <v>2011</v>
      </c>
      <c r="C415" s="8">
        <f t="shared" ref="C415:C419" si="72">SUM(D415:G415)</f>
        <v>89636.689999999988</v>
      </c>
      <c r="D415" s="8">
        <f t="shared" ref="D415:F419" si="73">D421+D445+D499</f>
        <v>7574.9000000000005</v>
      </c>
      <c r="E415" s="8">
        <f t="shared" si="73"/>
        <v>66841.289999999994</v>
      </c>
      <c r="F415" s="8">
        <f t="shared" si="73"/>
        <v>13120.5</v>
      </c>
      <c r="G415" s="8">
        <f>G421+G445+G499</f>
        <v>2100</v>
      </c>
    </row>
    <row r="416" spans="1:7" s="1" customFormat="1" ht="12.75">
      <c r="A416" s="12"/>
      <c r="B416" s="10">
        <v>2012</v>
      </c>
      <c r="C416" s="8">
        <f t="shared" si="72"/>
        <v>101339.69</v>
      </c>
      <c r="D416" s="8">
        <f t="shared" si="73"/>
        <v>12616.900000000001</v>
      </c>
      <c r="E416" s="8">
        <f t="shared" si="73"/>
        <v>66841.289999999994</v>
      </c>
      <c r="F416" s="8">
        <f t="shared" si="73"/>
        <v>19781.5</v>
      </c>
      <c r="G416" s="8">
        <f t="shared" ref="G416:G419" si="74">G422+G446+G500</f>
        <v>2100</v>
      </c>
    </row>
    <row r="417" spans="1:7" s="1" customFormat="1" ht="12.75">
      <c r="A417" s="12"/>
      <c r="B417" s="10">
        <v>2013</v>
      </c>
      <c r="C417" s="8">
        <f t="shared" si="72"/>
        <v>89325.989999999991</v>
      </c>
      <c r="D417" s="8">
        <f t="shared" si="73"/>
        <v>7149.9000000000005</v>
      </c>
      <c r="E417" s="8">
        <f t="shared" si="73"/>
        <v>66841.289999999994</v>
      </c>
      <c r="F417" s="8">
        <f t="shared" si="73"/>
        <v>13234.8</v>
      </c>
      <c r="G417" s="8">
        <f t="shared" si="74"/>
        <v>2100</v>
      </c>
    </row>
    <row r="418" spans="1:7" s="1" customFormat="1" ht="12.75">
      <c r="A418" s="12"/>
      <c r="B418" s="10">
        <v>2014</v>
      </c>
      <c r="C418" s="8">
        <f t="shared" si="72"/>
        <v>89325.989999999991</v>
      </c>
      <c r="D418" s="8">
        <f t="shared" si="73"/>
        <v>7149.9000000000005</v>
      </c>
      <c r="E418" s="8">
        <f t="shared" si="73"/>
        <v>66841.289999999994</v>
      </c>
      <c r="F418" s="8">
        <f t="shared" si="73"/>
        <v>13234.8</v>
      </c>
      <c r="G418" s="8">
        <f t="shared" si="74"/>
        <v>2100</v>
      </c>
    </row>
    <row r="419" spans="1:7" s="1" customFormat="1" ht="12.75">
      <c r="A419" s="12"/>
      <c r="B419" s="10">
        <v>2015</v>
      </c>
      <c r="C419" s="8">
        <f t="shared" si="72"/>
        <v>89325.989999999991</v>
      </c>
      <c r="D419" s="8">
        <f t="shared" si="73"/>
        <v>7149.9000000000005</v>
      </c>
      <c r="E419" s="8">
        <f t="shared" si="73"/>
        <v>66841.289999999994</v>
      </c>
      <c r="F419" s="8">
        <f t="shared" si="73"/>
        <v>13234.8</v>
      </c>
      <c r="G419" s="8">
        <f t="shared" si="74"/>
        <v>2100</v>
      </c>
    </row>
    <row r="420" spans="1:7" s="2" customFormat="1" ht="51">
      <c r="A420" s="13" t="s">
        <v>675</v>
      </c>
      <c r="B420" s="11" t="s">
        <v>676</v>
      </c>
      <c r="C420" s="8">
        <f>SUM(D420:G420)</f>
        <v>395673.45</v>
      </c>
      <c r="D420" s="8">
        <f t="shared" ref="D420:F420" si="75">SUM(D421:D425)</f>
        <v>0</v>
      </c>
      <c r="E420" s="8">
        <f t="shared" si="75"/>
        <v>330283.45</v>
      </c>
      <c r="F420" s="8">
        <f t="shared" si="75"/>
        <v>65390</v>
      </c>
      <c r="G420" s="8">
        <f>SUM(G421:G425)</f>
        <v>0</v>
      </c>
    </row>
    <row r="421" spans="1:7" s="1" customFormat="1" ht="12.75">
      <c r="A421" s="12"/>
      <c r="B421" s="10">
        <v>2011</v>
      </c>
      <c r="C421" s="8">
        <f t="shared" ref="C421:C425" si="76">SUM(D421:G421)</f>
        <v>79134.69</v>
      </c>
      <c r="D421" s="8"/>
      <c r="E421" s="8">
        <f t="shared" ref="E421:F425" si="77">E427+E433+E439</f>
        <v>66056.69</v>
      </c>
      <c r="F421" s="8">
        <f t="shared" si="77"/>
        <v>13078</v>
      </c>
      <c r="G421" s="8"/>
    </row>
    <row r="422" spans="1:7" s="1" customFormat="1" ht="12.75">
      <c r="A422" s="12"/>
      <c r="B422" s="10">
        <v>2012</v>
      </c>
      <c r="C422" s="8">
        <f t="shared" si="76"/>
        <v>79134.69</v>
      </c>
      <c r="D422" s="8"/>
      <c r="E422" s="8">
        <f t="shared" si="77"/>
        <v>66056.69</v>
      </c>
      <c r="F422" s="8">
        <f t="shared" si="77"/>
        <v>13078</v>
      </c>
      <c r="G422" s="8"/>
    </row>
    <row r="423" spans="1:7" s="1" customFormat="1" ht="12.75">
      <c r="A423" s="12"/>
      <c r="B423" s="10">
        <v>2013</v>
      </c>
      <c r="C423" s="8">
        <f t="shared" si="76"/>
        <v>79134.69</v>
      </c>
      <c r="D423" s="8"/>
      <c r="E423" s="8">
        <f t="shared" si="77"/>
        <v>66056.69</v>
      </c>
      <c r="F423" s="8">
        <f t="shared" si="77"/>
        <v>13078</v>
      </c>
      <c r="G423" s="8"/>
    </row>
    <row r="424" spans="1:7" s="1" customFormat="1" ht="12.75">
      <c r="A424" s="12"/>
      <c r="B424" s="10">
        <v>2014</v>
      </c>
      <c r="C424" s="8">
        <f t="shared" si="76"/>
        <v>79134.69</v>
      </c>
      <c r="D424" s="8"/>
      <c r="E424" s="8">
        <f t="shared" si="77"/>
        <v>66056.69</v>
      </c>
      <c r="F424" s="8">
        <f t="shared" si="77"/>
        <v>13078</v>
      </c>
      <c r="G424" s="8"/>
    </row>
    <row r="425" spans="1:7" s="1" customFormat="1" ht="12.75">
      <c r="A425" s="12"/>
      <c r="B425" s="10">
        <v>2015</v>
      </c>
      <c r="C425" s="8">
        <f t="shared" si="76"/>
        <v>79134.69</v>
      </c>
      <c r="D425" s="8"/>
      <c r="E425" s="8">
        <f t="shared" si="77"/>
        <v>66056.69</v>
      </c>
      <c r="F425" s="8">
        <f t="shared" si="77"/>
        <v>13078</v>
      </c>
      <c r="G425" s="8"/>
    </row>
    <row r="426" spans="1:7" s="1" customFormat="1" ht="127.5">
      <c r="A426" s="28" t="s">
        <v>250</v>
      </c>
      <c r="B426" s="29" t="s">
        <v>251</v>
      </c>
      <c r="C426" s="30">
        <f>C427+C428+C429+C430+C431</f>
        <v>384974.94999999995</v>
      </c>
      <c r="D426" s="30">
        <f>D427+D428+D429+D430+D431</f>
        <v>0</v>
      </c>
      <c r="E426" s="30">
        <f>E427+E428+E429+E430+E431</f>
        <v>319584.95</v>
      </c>
      <c r="F426" s="30">
        <f>F427+F428+F429+F430+F431</f>
        <v>65390</v>
      </c>
      <c r="G426" s="30">
        <f>G427+G428+G429+G430+G431</f>
        <v>0</v>
      </c>
    </row>
    <row r="427" spans="1:7" s="1" customFormat="1" ht="12.75">
      <c r="A427" s="28"/>
      <c r="B427" s="31">
        <v>2011</v>
      </c>
      <c r="C427" s="30">
        <f>D427+E427+F427+G427</f>
        <v>76994.989999999991</v>
      </c>
      <c r="D427" s="30"/>
      <c r="E427" s="30" t="s">
        <v>252</v>
      </c>
      <c r="F427" s="30">
        <v>13078</v>
      </c>
      <c r="G427" s="30"/>
    </row>
    <row r="428" spans="1:7" s="1" customFormat="1" ht="12.75">
      <c r="A428" s="28"/>
      <c r="B428" s="31">
        <v>2012</v>
      </c>
      <c r="C428" s="30">
        <f>D428+E428+F428+G428</f>
        <v>76994.989999999991</v>
      </c>
      <c r="D428" s="30"/>
      <c r="E428" s="30" t="s">
        <v>252</v>
      </c>
      <c r="F428" s="30">
        <v>13078</v>
      </c>
      <c r="G428" s="30"/>
    </row>
    <row r="429" spans="1:7" s="1" customFormat="1" ht="12.75">
      <c r="A429" s="28"/>
      <c r="B429" s="31">
        <v>2013</v>
      </c>
      <c r="C429" s="30">
        <f>D429+E429+F429+G429</f>
        <v>76994.989999999991</v>
      </c>
      <c r="D429" s="30"/>
      <c r="E429" s="30" t="s">
        <v>252</v>
      </c>
      <c r="F429" s="30">
        <v>13078</v>
      </c>
      <c r="G429" s="30"/>
    </row>
    <row r="430" spans="1:7" s="1" customFormat="1" ht="12.75">
      <c r="A430" s="28"/>
      <c r="B430" s="31">
        <v>2014</v>
      </c>
      <c r="C430" s="30">
        <f>D430+E430+F430+G430</f>
        <v>76994.989999999991</v>
      </c>
      <c r="D430" s="30"/>
      <c r="E430" s="30" t="s">
        <v>252</v>
      </c>
      <c r="F430" s="30">
        <v>13078</v>
      </c>
      <c r="G430" s="30"/>
    </row>
    <row r="431" spans="1:7" s="1" customFormat="1" ht="12.75">
      <c r="A431" s="28"/>
      <c r="B431" s="31">
        <v>2015</v>
      </c>
      <c r="C431" s="30">
        <f>D431+E431+F431+G431</f>
        <v>76994.989999999991</v>
      </c>
      <c r="D431" s="30"/>
      <c r="E431" s="30" t="s">
        <v>252</v>
      </c>
      <c r="F431" s="30">
        <v>13078</v>
      </c>
      <c r="G431" s="30"/>
    </row>
    <row r="432" spans="1:7" s="1" customFormat="1" ht="191.25">
      <c r="A432" s="28" t="s">
        <v>253</v>
      </c>
      <c r="B432" s="29" t="s">
        <v>254</v>
      </c>
      <c r="C432" s="30">
        <f>C433+C434+C435+C436+C437</f>
        <v>7424.5</v>
      </c>
      <c r="D432" s="30">
        <f>D433+D434+D435+D436+D437</f>
        <v>0</v>
      </c>
      <c r="E432" s="30">
        <f>E433+E434+E435+E436+E437</f>
        <v>7424.5</v>
      </c>
      <c r="F432" s="30">
        <f>F433+F434+F435+F436+F437</f>
        <v>0</v>
      </c>
      <c r="G432" s="30">
        <f>G433+G434+G435+G436+G437</f>
        <v>0</v>
      </c>
    </row>
    <row r="433" spans="1:7" s="1" customFormat="1" ht="12.75">
      <c r="A433" s="28"/>
      <c r="B433" s="31">
        <v>2011</v>
      </c>
      <c r="C433" s="30">
        <f>D433+E433+F433+G433</f>
        <v>1484.9</v>
      </c>
      <c r="D433" s="30"/>
      <c r="E433" s="30" t="s">
        <v>255</v>
      </c>
      <c r="F433" s="30"/>
      <c r="G433" s="30"/>
    </row>
    <row r="434" spans="1:7" s="1" customFormat="1" ht="12.75">
      <c r="A434" s="28"/>
      <c r="B434" s="31">
        <v>2012</v>
      </c>
      <c r="C434" s="30">
        <f>D434+E434+F434+G434</f>
        <v>1484.9</v>
      </c>
      <c r="D434" s="30"/>
      <c r="E434" s="30" t="s">
        <v>255</v>
      </c>
      <c r="F434" s="30"/>
      <c r="G434" s="30"/>
    </row>
    <row r="435" spans="1:7" s="1" customFormat="1" ht="12.75">
      <c r="A435" s="28"/>
      <c r="B435" s="31">
        <v>2013</v>
      </c>
      <c r="C435" s="30">
        <f>D435+E435+F435+G435</f>
        <v>1484.9</v>
      </c>
      <c r="D435" s="30"/>
      <c r="E435" s="30" t="s">
        <v>255</v>
      </c>
      <c r="F435" s="30"/>
      <c r="G435" s="30"/>
    </row>
    <row r="436" spans="1:7" s="1" customFormat="1" ht="12.75">
      <c r="A436" s="28"/>
      <c r="B436" s="31">
        <v>2014</v>
      </c>
      <c r="C436" s="30">
        <f>D436+E436+F436+G436</f>
        <v>1484.9</v>
      </c>
      <c r="D436" s="30"/>
      <c r="E436" s="30" t="s">
        <v>255</v>
      </c>
      <c r="F436" s="30"/>
      <c r="G436" s="30"/>
    </row>
    <row r="437" spans="1:7" s="1" customFormat="1" ht="12.75">
      <c r="A437" s="28"/>
      <c r="B437" s="31">
        <v>2015</v>
      </c>
      <c r="C437" s="30">
        <f>D437+E437+F437+G437</f>
        <v>1484.9</v>
      </c>
      <c r="D437" s="30"/>
      <c r="E437" s="30" t="s">
        <v>255</v>
      </c>
      <c r="F437" s="30"/>
      <c r="G437" s="30"/>
    </row>
    <row r="438" spans="1:7" s="1" customFormat="1" ht="306">
      <c r="A438" s="28" t="s">
        <v>256</v>
      </c>
      <c r="B438" s="29" t="s">
        <v>257</v>
      </c>
      <c r="C438" s="30">
        <f>C439+C440+C441+C442+C443</f>
        <v>3274</v>
      </c>
      <c r="D438" s="30">
        <f>D439+D440+D441+D442+D443</f>
        <v>0</v>
      </c>
      <c r="E438" s="30">
        <f>E439+E440+E441+E442+E443</f>
        <v>3274</v>
      </c>
      <c r="F438" s="30">
        <f>F439+F440+F441+F442+F443</f>
        <v>0</v>
      </c>
      <c r="G438" s="30">
        <f>G439+G440+G441+G442+G443</f>
        <v>0</v>
      </c>
    </row>
    <row r="439" spans="1:7" s="1" customFormat="1" ht="12.75">
      <c r="A439" s="28"/>
      <c r="B439" s="31">
        <v>2011</v>
      </c>
      <c r="C439" s="30">
        <f>D439+E439+F439+G439</f>
        <v>654.79999999999995</v>
      </c>
      <c r="D439" s="30"/>
      <c r="E439" s="30" t="s">
        <v>258</v>
      </c>
      <c r="F439" s="30"/>
      <c r="G439" s="30"/>
    </row>
    <row r="440" spans="1:7" s="1" customFormat="1" ht="12.75">
      <c r="A440" s="28"/>
      <c r="B440" s="31">
        <v>2012</v>
      </c>
      <c r="C440" s="30">
        <f>D440+E440+F440+G440</f>
        <v>654.79999999999995</v>
      </c>
      <c r="D440" s="30"/>
      <c r="E440" s="30" t="s">
        <v>258</v>
      </c>
      <c r="F440" s="30"/>
      <c r="G440" s="30"/>
    </row>
    <row r="441" spans="1:7" s="1" customFormat="1" ht="12.75">
      <c r="A441" s="28"/>
      <c r="B441" s="31">
        <v>2013</v>
      </c>
      <c r="C441" s="30">
        <f>D441+E441+F441+G441</f>
        <v>654.79999999999995</v>
      </c>
      <c r="D441" s="30"/>
      <c r="E441" s="30" t="s">
        <v>258</v>
      </c>
      <c r="F441" s="30"/>
      <c r="G441" s="30"/>
    </row>
    <row r="442" spans="1:7" s="1" customFormat="1" ht="12.75">
      <c r="A442" s="28"/>
      <c r="B442" s="31">
        <v>2014</v>
      </c>
      <c r="C442" s="30">
        <f>D442+E442+F442+G442</f>
        <v>654.79999999999995</v>
      </c>
      <c r="D442" s="30"/>
      <c r="E442" s="30" t="s">
        <v>258</v>
      </c>
      <c r="F442" s="30"/>
      <c r="G442" s="30"/>
    </row>
    <row r="443" spans="1:7" s="1" customFormat="1" ht="12.75">
      <c r="A443" s="28"/>
      <c r="B443" s="31">
        <v>2015</v>
      </c>
      <c r="C443" s="30">
        <f>D443+E443+F443+G443</f>
        <v>654.79999999999995</v>
      </c>
      <c r="D443" s="30"/>
      <c r="E443" s="30" t="s">
        <v>258</v>
      </c>
      <c r="F443" s="30"/>
      <c r="G443" s="30"/>
    </row>
    <row r="444" spans="1:7" s="2" customFormat="1" ht="51">
      <c r="A444" s="13" t="s">
        <v>677</v>
      </c>
      <c r="B444" s="11" t="s">
        <v>678</v>
      </c>
      <c r="C444" s="8">
        <f>SUM(D444:G444)</f>
        <v>24931.9</v>
      </c>
      <c r="D444" s="8">
        <f t="shared" ref="D444:F444" si="78">SUM(D445:D449)</f>
        <v>14312</v>
      </c>
      <c r="E444" s="8">
        <f t="shared" si="78"/>
        <v>3403.4999999999995</v>
      </c>
      <c r="F444" s="8">
        <f t="shared" si="78"/>
        <v>7216.4000000000005</v>
      </c>
      <c r="G444" s="8">
        <f>SUM(G445:G449)</f>
        <v>0</v>
      </c>
    </row>
    <row r="445" spans="1:7" s="1" customFormat="1" ht="12.75">
      <c r="A445" s="12"/>
      <c r="B445" s="10">
        <v>2011</v>
      </c>
      <c r="C445" s="8">
        <f t="shared" ref="C445:C449" si="79">SUM(D445:G445)</f>
        <v>2832.2</v>
      </c>
      <c r="D445" s="8">
        <f t="shared" ref="D445:F449" si="80">D451+D457+D463+D469+D475+D481+D487+D493</f>
        <v>2109</v>
      </c>
      <c r="E445" s="8">
        <f t="shared" si="80"/>
        <v>680.69999999999993</v>
      </c>
      <c r="F445" s="8">
        <f t="shared" si="80"/>
        <v>42.5</v>
      </c>
      <c r="G445" s="8"/>
    </row>
    <row r="446" spans="1:7" s="1" customFormat="1" ht="12.75">
      <c r="A446" s="12"/>
      <c r="B446" s="10">
        <v>2012</v>
      </c>
      <c r="C446" s="8">
        <f t="shared" si="79"/>
        <v>14535.2</v>
      </c>
      <c r="D446" s="8">
        <f t="shared" si="80"/>
        <v>7151</v>
      </c>
      <c r="E446" s="8">
        <f t="shared" si="80"/>
        <v>680.69999999999993</v>
      </c>
      <c r="F446" s="8">
        <f t="shared" si="80"/>
        <v>6703.5</v>
      </c>
      <c r="G446" s="8"/>
    </row>
    <row r="447" spans="1:7" s="1" customFormat="1" ht="12.75">
      <c r="A447" s="12"/>
      <c r="B447" s="10">
        <v>2013</v>
      </c>
      <c r="C447" s="8">
        <f t="shared" si="79"/>
        <v>2521.5</v>
      </c>
      <c r="D447" s="8">
        <f t="shared" si="80"/>
        <v>1684</v>
      </c>
      <c r="E447" s="8">
        <f t="shared" si="80"/>
        <v>680.69999999999993</v>
      </c>
      <c r="F447" s="8">
        <f t="shared" si="80"/>
        <v>156.80000000000001</v>
      </c>
      <c r="G447" s="8"/>
    </row>
    <row r="448" spans="1:7" s="1" customFormat="1" ht="12.75">
      <c r="A448" s="12"/>
      <c r="B448" s="10">
        <v>2014</v>
      </c>
      <c r="C448" s="8">
        <f t="shared" si="79"/>
        <v>2521.5</v>
      </c>
      <c r="D448" s="8">
        <f t="shared" si="80"/>
        <v>1684</v>
      </c>
      <c r="E448" s="8">
        <f t="shared" si="80"/>
        <v>680.69999999999993</v>
      </c>
      <c r="F448" s="8">
        <f t="shared" si="80"/>
        <v>156.80000000000001</v>
      </c>
      <c r="G448" s="8"/>
    </row>
    <row r="449" spans="1:7" s="1" customFormat="1" ht="12.75">
      <c r="A449" s="12"/>
      <c r="B449" s="10">
        <v>2015</v>
      </c>
      <c r="C449" s="8">
        <f t="shared" si="79"/>
        <v>2521.5</v>
      </c>
      <c r="D449" s="8">
        <f t="shared" si="80"/>
        <v>1684</v>
      </c>
      <c r="E449" s="8">
        <f t="shared" si="80"/>
        <v>680.69999999999993</v>
      </c>
      <c r="F449" s="8">
        <f t="shared" si="80"/>
        <v>156.80000000000001</v>
      </c>
      <c r="G449" s="8"/>
    </row>
    <row r="450" spans="1:7" s="1" customFormat="1" ht="76.5">
      <c r="A450" s="28" t="s">
        <v>259</v>
      </c>
      <c r="B450" s="29" t="s">
        <v>260</v>
      </c>
      <c r="C450" s="30">
        <f>C451+C452+C453+C454+C455</f>
        <v>49.5</v>
      </c>
      <c r="D450" s="30">
        <f>D451+D452+D453+D454+D455</f>
        <v>0</v>
      </c>
      <c r="E450" s="30">
        <f>E451+E452+E453+E454+E455</f>
        <v>49.5</v>
      </c>
      <c r="F450" s="30">
        <f>F451+F452+F453+F454+F455</f>
        <v>0</v>
      </c>
      <c r="G450" s="30">
        <f>G451+G452+G453+G454+G455</f>
        <v>0</v>
      </c>
    </row>
    <row r="451" spans="1:7" s="1" customFormat="1" ht="12.75">
      <c r="A451" s="28"/>
      <c r="B451" s="31">
        <v>2011</v>
      </c>
      <c r="C451" s="30">
        <f>D451+E451+F451+G451</f>
        <v>9.9</v>
      </c>
      <c r="D451" s="30"/>
      <c r="E451" s="30" t="s">
        <v>261</v>
      </c>
      <c r="F451" s="30"/>
      <c r="G451" s="30"/>
    </row>
    <row r="452" spans="1:7" s="1" customFormat="1" ht="12.75">
      <c r="A452" s="28"/>
      <c r="B452" s="31">
        <v>2012</v>
      </c>
      <c r="C452" s="30">
        <f>D452+E452+F452+G452</f>
        <v>9.9</v>
      </c>
      <c r="D452" s="30"/>
      <c r="E452" s="30" t="s">
        <v>261</v>
      </c>
      <c r="F452" s="30"/>
      <c r="G452" s="30"/>
    </row>
    <row r="453" spans="1:7" s="1" customFormat="1" ht="12.75">
      <c r="A453" s="28"/>
      <c r="B453" s="31">
        <v>2013</v>
      </c>
      <c r="C453" s="30">
        <f>D453+E453+F453+G453</f>
        <v>9.9</v>
      </c>
      <c r="D453" s="30"/>
      <c r="E453" s="30" t="s">
        <v>261</v>
      </c>
      <c r="F453" s="30"/>
      <c r="G453" s="30"/>
    </row>
    <row r="454" spans="1:7" s="1" customFormat="1" ht="12.75">
      <c r="A454" s="28"/>
      <c r="B454" s="31">
        <v>2014</v>
      </c>
      <c r="C454" s="30">
        <f>D454+E454+F454+G454</f>
        <v>9.9</v>
      </c>
      <c r="D454" s="30"/>
      <c r="E454" s="30" t="s">
        <v>261</v>
      </c>
      <c r="F454" s="30"/>
      <c r="G454" s="30"/>
    </row>
    <row r="455" spans="1:7" s="1" customFormat="1" ht="12.75">
      <c r="A455" s="28"/>
      <c r="B455" s="31">
        <v>2015</v>
      </c>
      <c r="C455" s="30">
        <f>D455+E455+F455+G455</f>
        <v>9.9</v>
      </c>
      <c r="D455" s="30"/>
      <c r="E455" s="30" t="s">
        <v>261</v>
      </c>
      <c r="F455" s="30"/>
      <c r="G455" s="30"/>
    </row>
    <row r="456" spans="1:7" s="1" customFormat="1" ht="63.75">
      <c r="A456" s="28" t="s">
        <v>262</v>
      </c>
      <c r="B456" s="29" t="s">
        <v>263</v>
      </c>
      <c r="C456" s="30">
        <f>C457+C458+C459+C460+C461</f>
        <v>3354</v>
      </c>
      <c r="D456" s="30">
        <f>D457+D458+D459+D460+D461</f>
        <v>0</v>
      </c>
      <c r="E456" s="30">
        <f>E457+E458+E459+E460+E461</f>
        <v>3354</v>
      </c>
      <c r="F456" s="30">
        <f>F457+F458+F459+F460+F461</f>
        <v>0</v>
      </c>
      <c r="G456" s="30">
        <f>G457+G458+G459+G460+G461</f>
        <v>0</v>
      </c>
    </row>
    <row r="457" spans="1:7" s="1" customFormat="1" ht="12.75">
      <c r="A457" s="28"/>
      <c r="B457" s="31">
        <v>2011</v>
      </c>
      <c r="C457" s="30">
        <f>D457+E457+F457+G457</f>
        <v>670.8</v>
      </c>
      <c r="D457" s="30"/>
      <c r="E457" s="30" t="s">
        <v>264</v>
      </c>
      <c r="F457" s="30"/>
      <c r="G457" s="30"/>
    </row>
    <row r="458" spans="1:7" s="1" customFormat="1" ht="12.75">
      <c r="A458" s="28"/>
      <c r="B458" s="31">
        <v>2012</v>
      </c>
      <c r="C458" s="30">
        <f>D458+E458+F458+G458</f>
        <v>670.8</v>
      </c>
      <c r="D458" s="30"/>
      <c r="E458" s="30" t="s">
        <v>264</v>
      </c>
      <c r="F458" s="30"/>
      <c r="G458" s="30"/>
    </row>
    <row r="459" spans="1:7" s="1" customFormat="1" ht="12.75">
      <c r="A459" s="28"/>
      <c r="B459" s="31">
        <v>2013</v>
      </c>
      <c r="C459" s="30">
        <f>D459+E459+F459+G459</f>
        <v>670.8</v>
      </c>
      <c r="D459" s="30"/>
      <c r="E459" s="30" t="s">
        <v>264</v>
      </c>
      <c r="F459" s="30"/>
      <c r="G459" s="30"/>
    </row>
    <row r="460" spans="1:7" s="1" customFormat="1" ht="12.75">
      <c r="A460" s="28"/>
      <c r="B460" s="31">
        <v>2014</v>
      </c>
      <c r="C460" s="30">
        <f>D460+E460+F460+G460</f>
        <v>670.8</v>
      </c>
      <c r="D460" s="30"/>
      <c r="E460" s="30" t="s">
        <v>264</v>
      </c>
      <c r="F460" s="30"/>
      <c r="G460" s="30"/>
    </row>
    <row r="461" spans="1:7" s="1" customFormat="1" ht="12.75">
      <c r="A461" s="28"/>
      <c r="B461" s="31">
        <v>2015</v>
      </c>
      <c r="C461" s="30">
        <f>D461+E461+F461+G461</f>
        <v>670.8</v>
      </c>
      <c r="D461" s="30"/>
      <c r="E461" s="30" t="s">
        <v>264</v>
      </c>
      <c r="F461" s="30"/>
      <c r="G461" s="30"/>
    </row>
    <row r="462" spans="1:7" s="1" customFormat="1" ht="63.75">
      <c r="A462" s="28" t="s">
        <v>265</v>
      </c>
      <c r="B462" s="29" t="s">
        <v>266</v>
      </c>
      <c r="C462" s="30">
        <f>C463+C464+C465+C466+C467</f>
        <v>3186.7</v>
      </c>
      <c r="D462" s="30">
        <f>D463+D464+D465+D466+D467</f>
        <v>2897</v>
      </c>
      <c r="E462" s="30">
        <f>E463+E464+E465+E466+E467</f>
        <v>0</v>
      </c>
      <c r="F462" s="30">
        <f>F463+F464+F465+F466+F467</f>
        <v>289.7</v>
      </c>
      <c r="G462" s="30">
        <f>G463+G464+G465+G466+G467</f>
        <v>0</v>
      </c>
    </row>
    <row r="463" spans="1:7" s="1" customFormat="1" ht="12.75">
      <c r="A463" s="28"/>
      <c r="B463" s="31">
        <v>2011</v>
      </c>
      <c r="C463" s="30">
        <f>D463+E463+F463+G463</f>
        <v>0</v>
      </c>
      <c r="D463" s="30"/>
      <c r="E463" s="30"/>
      <c r="F463" s="30"/>
      <c r="G463" s="30"/>
    </row>
    <row r="464" spans="1:7" s="1" customFormat="1" ht="12.75">
      <c r="A464" s="28"/>
      <c r="B464" s="31">
        <v>2012</v>
      </c>
      <c r="C464" s="30">
        <f>D464+E464+F464+G464</f>
        <v>3186.7</v>
      </c>
      <c r="D464" s="30">
        <v>2897</v>
      </c>
      <c r="E464" s="30">
        <v>0</v>
      </c>
      <c r="F464" s="30" t="s">
        <v>267</v>
      </c>
      <c r="G464" s="30"/>
    </row>
    <row r="465" spans="1:7" s="1" customFormat="1" ht="12.75">
      <c r="A465" s="28"/>
      <c r="B465" s="31">
        <v>2013</v>
      </c>
      <c r="C465" s="30">
        <f>D465+E465+F465+G465</f>
        <v>0</v>
      </c>
      <c r="D465" s="30"/>
      <c r="E465" s="30"/>
      <c r="F465" s="30"/>
      <c r="G465" s="30"/>
    </row>
    <row r="466" spans="1:7" s="1" customFormat="1" ht="12.75">
      <c r="A466" s="28"/>
      <c r="B466" s="31">
        <v>2014</v>
      </c>
      <c r="C466" s="30">
        <f>D466+E466+F466+G466</f>
        <v>0</v>
      </c>
      <c r="D466" s="30"/>
      <c r="E466" s="30"/>
      <c r="F466" s="30"/>
      <c r="G466" s="30"/>
    </row>
    <row r="467" spans="1:7" s="1" customFormat="1" ht="12.75">
      <c r="A467" s="28"/>
      <c r="B467" s="31">
        <v>2015</v>
      </c>
      <c r="C467" s="30">
        <f>D467+E467+F467+G467</f>
        <v>0</v>
      </c>
      <c r="D467" s="30"/>
      <c r="E467" s="30"/>
      <c r="F467" s="30"/>
      <c r="G467" s="30"/>
    </row>
    <row r="468" spans="1:7" s="1" customFormat="1" ht="38.25">
      <c r="A468" s="28" t="s">
        <v>268</v>
      </c>
      <c r="B468" s="29" t="s">
        <v>269</v>
      </c>
      <c r="C468" s="30">
        <f>C469+C470+C471+C472+C473</f>
        <v>3294.5</v>
      </c>
      <c r="D468" s="30">
        <f>D469+D470+D471+D472+D473</f>
        <v>2995</v>
      </c>
      <c r="E468" s="30">
        <f>E469+E470+E471+E472+E473</f>
        <v>0</v>
      </c>
      <c r="F468" s="30">
        <f>F469+F470+F471+F472+F473</f>
        <v>299.5</v>
      </c>
      <c r="G468" s="30">
        <f>G469+G470+G471+G472+G473</f>
        <v>0</v>
      </c>
    </row>
    <row r="469" spans="1:7" s="1" customFormat="1" ht="12.75">
      <c r="A469" s="28"/>
      <c r="B469" s="31">
        <v>2011</v>
      </c>
      <c r="C469" s="30">
        <f>D469+E469+F469+G469</f>
        <v>467.5</v>
      </c>
      <c r="D469" s="30">
        <v>425</v>
      </c>
      <c r="E469" s="30">
        <v>0</v>
      </c>
      <c r="F469" s="30" t="s">
        <v>270</v>
      </c>
      <c r="G469" s="30"/>
    </row>
    <row r="470" spans="1:7" s="1" customFormat="1" ht="12.75">
      <c r="A470" s="28"/>
      <c r="B470" s="31">
        <v>2012</v>
      </c>
      <c r="C470" s="30">
        <f>D470+E470+F470+G470</f>
        <v>2827</v>
      </c>
      <c r="D470" s="30">
        <v>2570</v>
      </c>
      <c r="E470" s="30">
        <v>0</v>
      </c>
      <c r="F470" s="30">
        <v>257</v>
      </c>
      <c r="G470" s="30"/>
    </row>
    <row r="471" spans="1:7" s="1" customFormat="1" ht="12.75">
      <c r="A471" s="28"/>
      <c r="B471" s="31">
        <v>2013</v>
      </c>
      <c r="C471" s="30">
        <f>D471+E471+F471+G471</f>
        <v>0</v>
      </c>
      <c r="D471" s="30"/>
      <c r="E471" s="30"/>
      <c r="F471" s="30"/>
      <c r="G471" s="30"/>
    </row>
    <row r="472" spans="1:7" s="1" customFormat="1" ht="12.75">
      <c r="A472" s="28"/>
      <c r="B472" s="31">
        <v>2014</v>
      </c>
      <c r="C472" s="30">
        <f>D472+E472+F472+G472</f>
        <v>0</v>
      </c>
      <c r="D472" s="30"/>
      <c r="E472" s="30"/>
      <c r="F472" s="30"/>
      <c r="G472" s="30"/>
    </row>
    <row r="473" spans="1:7" s="1" customFormat="1" ht="12.75">
      <c r="A473" s="28"/>
      <c r="B473" s="31">
        <v>2015</v>
      </c>
      <c r="C473" s="30">
        <f>D473+E473+F473+G473</f>
        <v>0</v>
      </c>
      <c r="D473" s="30"/>
      <c r="E473" s="30"/>
      <c r="F473" s="30"/>
      <c r="G473" s="30"/>
    </row>
    <row r="474" spans="1:7" s="1" customFormat="1" ht="51">
      <c r="A474" s="28" t="s">
        <v>271</v>
      </c>
      <c r="B474" s="29" t="s">
        <v>272</v>
      </c>
      <c r="C474" s="30">
        <f>C475+C476+C477+C478+C479</f>
        <v>627.20000000000005</v>
      </c>
      <c r="D474" s="30">
        <f>D475+D476+D477+D478+D479</f>
        <v>0</v>
      </c>
      <c r="E474" s="30">
        <f>E475+E476+E477+E478+E479</f>
        <v>0</v>
      </c>
      <c r="F474" s="30">
        <f>F475+F476+F477+F478+F479</f>
        <v>627.20000000000005</v>
      </c>
      <c r="G474" s="30">
        <f>G475+G476+G477+G478+G479</f>
        <v>0</v>
      </c>
    </row>
    <row r="475" spans="1:7" s="1" customFormat="1" ht="12.75">
      <c r="A475" s="28"/>
      <c r="B475" s="31">
        <v>2011</v>
      </c>
      <c r="C475" s="30">
        <f>D475+E475+F475+G475</f>
        <v>0</v>
      </c>
      <c r="D475" s="30"/>
      <c r="E475" s="30"/>
      <c r="F475" s="30">
        <v>0</v>
      </c>
      <c r="G475" s="30"/>
    </row>
    <row r="476" spans="1:7" s="1" customFormat="1" ht="12.75">
      <c r="A476" s="28"/>
      <c r="B476" s="31">
        <v>2012</v>
      </c>
      <c r="C476" s="30">
        <f>D476+E476+F476+G476</f>
        <v>156.80000000000001</v>
      </c>
      <c r="D476" s="30"/>
      <c r="E476" s="30"/>
      <c r="F476" s="30" t="s">
        <v>273</v>
      </c>
      <c r="G476" s="30"/>
    </row>
    <row r="477" spans="1:7" s="1" customFormat="1" ht="12.75">
      <c r="A477" s="28"/>
      <c r="B477" s="31">
        <v>2013</v>
      </c>
      <c r="C477" s="30">
        <f>D477+E477+F477+G477</f>
        <v>156.80000000000001</v>
      </c>
      <c r="D477" s="30"/>
      <c r="E477" s="30"/>
      <c r="F477" s="30" t="s">
        <v>273</v>
      </c>
      <c r="G477" s="30"/>
    </row>
    <row r="478" spans="1:7" s="1" customFormat="1" ht="12.75">
      <c r="A478" s="28"/>
      <c r="B478" s="31">
        <v>2014</v>
      </c>
      <c r="C478" s="30">
        <f>D478+E478+F478+G478</f>
        <v>156.80000000000001</v>
      </c>
      <c r="D478" s="30"/>
      <c r="E478" s="30"/>
      <c r="F478" s="30" t="s">
        <v>273</v>
      </c>
      <c r="G478" s="30"/>
    </row>
    <row r="479" spans="1:7" s="1" customFormat="1" ht="12.75">
      <c r="A479" s="28"/>
      <c r="B479" s="31">
        <v>2015</v>
      </c>
      <c r="C479" s="30">
        <f>D479+E479+F479+G479</f>
        <v>156.80000000000001</v>
      </c>
      <c r="D479" s="30"/>
      <c r="E479" s="30"/>
      <c r="F479" s="30" t="s">
        <v>273</v>
      </c>
      <c r="G479" s="30"/>
    </row>
    <row r="480" spans="1:7" s="1" customFormat="1" ht="89.25">
      <c r="A480" s="28" t="s">
        <v>274</v>
      </c>
      <c r="B480" s="29" t="s">
        <v>275</v>
      </c>
      <c r="C480" s="30">
        <f>C481+C482+C483+C484+C485</f>
        <v>6990</v>
      </c>
      <c r="D480" s="30">
        <f>D481+D482+D483+D484+D485</f>
        <v>6990</v>
      </c>
      <c r="E480" s="30">
        <f>E481+E482+E483+E484+E485</f>
        <v>0</v>
      </c>
      <c r="F480" s="30">
        <f>F481+F482+F483+F484+F485</f>
        <v>0</v>
      </c>
      <c r="G480" s="30">
        <f>G481+G482+G483+G484+G485</f>
        <v>0</v>
      </c>
    </row>
    <row r="481" spans="1:7" s="1" customFormat="1" ht="12.75">
      <c r="A481" s="28"/>
      <c r="B481" s="31">
        <v>2011</v>
      </c>
      <c r="C481" s="30">
        <f>D481+E481+F481+G481</f>
        <v>1398</v>
      </c>
      <c r="D481" s="30">
        <v>1398</v>
      </c>
      <c r="E481" s="30"/>
      <c r="F481" s="30"/>
      <c r="G481" s="30"/>
    </row>
    <row r="482" spans="1:7" s="1" customFormat="1" ht="12.75">
      <c r="A482" s="28"/>
      <c r="B482" s="31">
        <v>2012</v>
      </c>
      <c r="C482" s="30">
        <f>D482+E482+F482+G482</f>
        <v>1398</v>
      </c>
      <c r="D482" s="30">
        <v>1398</v>
      </c>
      <c r="E482" s="30"/>
      <c r="F482" s="30"/>
      <c r="G482" s="30"/>
    </row>
    <row r="483" spans="1:7" s="1" customFormat="1" ht="12.75">
      <c r="A483" s="28"/>
      <c r="B483" s="31">
        <v>2013</v>
      </c>
      <c r="C483" s="30">
        <f>D483+E483+F483+G483</f>
        <v>1398</v>
      </c>
      <c r="D483" s="30">
        <v>1398</v>
      </c>
      <c r="E483" s="30"/>
      <c r="F483" s="30"/>
      <c r="G483" s="30"/>
    </row>
    <row r="484" spans="1:7" s="1" customFormat="1" ht="12.75">
      <c r="A484" s="28"/>
      <c r="B484" s="31">
        <v>2014</v>
      </c>
      <c r="C484" s="30">
        <f>D484+E484+F484+G484</f>
        <v>1398</v>
      </c>
      <c r="D484" s="30">
        <v>1398</v>
      </c>
      <c r="E484" s="30"/>
      <c r="F484" s="30"/>
      <c r="G484" s="30"/>
    </row>
    <row r="485" spans="1:7" s="1" customFormat="1" ht="12.75">
      <c r="A485" s="28"/>
      <c r="B485" s="31">
        <v>2015</v>
      </c>
      <c r="C485" s="30">
        <f>D485+E485+F485+G485</f>
        <v>1398</v>
      </c>
      <c r="D485" s="30">
        <v>1398</v>
      </c>
      <c r="E485" s="30"/>
      <c r="F485" s="30"/>
      <c r="G485" s="30"/>
    </row>
    <row r="486" spans="1:7" s="1" customFormat="1" ht="38.25">
      <c r="A486" s="28" t="s">
        <v>276</v>
      </c>
      <c r="B486" s="29" t="s">
        <v>277</v>
      </c>
      <c r="C486" s="30">
        <f>C487+C488+C489+C490+C491</f>
        <v>1430</v>
      </c>
      <c r="D486" s="30">
        <f>D487+D488+D489+D490+D491</f>
        <v>1430</v>
      </c>
      <c r="E486" s="30">
        <f>E487+E488+E489+E490+E491</f>
        <v>0</v>
      </c>
      <c r="F486" s="30">
        <f>F487+F488+F489+F490+F491</f>
        <v>0</v>
      </c>
      <c r="G486" s="30">
        <f>G487+G488+G489+G490+G491</f>
        <v>0</v>
      </c>
    </row>
    <row r="487" spans="1:7" s="1" customFormat="1" ht="12.75">
      <c r="A487" s="28"/>
      <c r="B487" s="31">
        <v>2011</v>
      </c>
      <c r="C487" s="30">
        <f>D487+E487+F487+G487</f>
        <v>286</v>
      </c>
      <c r="D487" s="30">
        <v>286</v>
      </c>
      <c r="E487" s="30"/>
      <c r="F487" s="30"/>
      <c r="G487" s="30"/>
    </row>
    <row r="488" spans="1:7" s="1" customFormat="1" ht="12.75">
      <c r="A488" s="28"/>
      <c r="B488" s="31">
        <v>2012</v>
      </c>
      <c r="C488" s="30">
        <f>D488+E488+F488+G488</f>
        <v>286</v>
      </c>
      <c r="D488" s="30">
        <v>286</v>
      </c>
      <c r="E488" s="30"/>
      <c r="F488" s="30"/>
      <c r="G488" s="30"/>
    </row>
    <row r="489" spans="1:7" s="1" customFormat="1" ht="12.75">
      <c r="A489" s="28"/>
      <c r="B489" s="31">
        <v>2013</v>
      </c>
      <c r="C489" s="30">
        <f>D489+E489+F489+G489</f>
        <v>286</v>
      </c>
      <c r="D489" s="30">
        <v>286</v>
      </c>
      <c r="E489" s="30"/>
      <c r="F489" s="30"/>
      <c r="G489" s="30"/>
    </row>
    <row r="490" spans="1:7" s="1" customFormat="1" ht="12.75">
      <c r="A490" s="28"/>
      <c r="B490" s="31">
        <v>2014</v>
      </c>
      <c r="C490" s="30">
        <f>D490+E490+F490+G490</f>
        <v>286</v>
      </c>
      <c r="D490" s="30">
        <v>286</v>
      </c>
      <c r="E490" s="30"/>
      <c r="F490" s="30"/>
      <c r="G490" s="30"/>
    </row>
    <row r="491" spans="1:7" s="1" customFormat="1" ht="12.75">
      <c r="A491" s="28"/>
      <c r="B491" s="31">
        <v>2015</v>
      </c>
      <c r="C491" s="30">
        <f>D491+E491+F491+G491</f>
        <v>286</v>
      </c>
      <c r="D491" s="30">
        <v>286</v>
      </c>
      <c r="E491" s="30"/>
      <c r="F491" s="30"/>
      <c r="G491" s="30"/>
    </row>
    <row r="492" spans="1:7" s="1" customFormat="1" ht="51">
      <c r="A492" s="28" t="s">
        <v>278</v>
      </c>
      <c r="B492" s="29" t="s">
        <v>279</v>
      </c>
      <c r="C492" s="30">
        <f>C493+C494+C495+C496+C497</f>
        <v>6000</v>
      </c>
      <c r="D492" s="30">
        <f>D493+D494+D495+D496+D497</f>
        <v>0</v>
      </c>
      <c r="E492" s="30">
        <f>E493+E494+E495+E496+E497</f>
        <v>0</v>
      </c>
      <c r="F492" s="30">
        <f>F493+F494+F495+F496+F497</f>
        <v>6000</v>
      </c>
      <c r="G492" s="30">
        <f>G493+G494+G495+G496+G497</f>
        <v>0</v>
      </c>
    </row>
    <row r="493" spans="1:7" s="1" customFormat="1" ht="12.75">
      <c r="A493" s="28"/>
      <c r="B493" s="31">
        <v>2011</v>
      </c>
      <c r="C493" s="30">
        <f>D493+E493+F493+G493</f>
        <v>0</v>
      </c>
      <c r="D493" s="30"/>
      <c r="E493" s="30"/>
      <c r="F493" s="30"/>
      <c r="G493" s="30"/>
    </row>
    <row r="494" spans="1:7" s="1" customFormat="1" ht="12.75">
      <c r="A494" s="28"/>
      <c r="B494" s="31">
        <v>2012</v>
      </c>
      <c r="C494" s="30">
        <f>D494+E494+F494+G494</f>
        <v>6000</v>
      </c>
      <c r="D494" s="30"/>
      <c r="E494" s="30"/>
      <c r="F494" s="30">
        <v>6000</v>
      </c>
      <c r="G494" s="30"/>
    </row>
    <row r="495" spans="1:7" s="1" customFormat="1" ht="12.75">
      <c r="A495" s="28"/>
      <c r="B495" s="31">
        <v>2013</v>
      </c>
      <c r="C495" s="30">
        <f>D495+E495+F495+G495</f>
        <v>0</v>
      </c>
      <c r="D495" s="30"/>
      <c r="E495" s="30"/>
      <c r="F495" s="30"/>
      <c r="G495" s="30"/>
    </row>
    <row r="496" spans="1:7" s="1" customFormat="1" ht="12.75">
      <c r="A496" s="28"/>
      <c r="B496" s="31">
        <v>2014</v>
      </c>
      <c r="C496" s="30">
        <f>D496+E496+F496+G496</f>
        <v>0</v>
      </c>
      <c r="D496" s="30"/>
      <c r="E496" s="30"/>
      <c r="F496" s="30"/>
      <c r="G496" s="30"/>
    </row>
    <row r="497" spans="1:7" s="1" customFormat="1" ht="12.75">
      <c r="A497" s="28"/>
      <c r="B497" s="31">
        <v>2015</v>
      </c>
      <c r="C497" s="30">
        <f>D497+E497+F497+G497</f>
        <v>0</v>
      </c>
      <c r="D497" s="30"/>
      <c r="E497" s="30"/>
      <c r="F497" s="30"/>
      <c r="G497" s="30"/>
    </row>
    <row r="498" spans="1:7" s="2" customFormat="1" ht="38.25">
      <c r="A498" s="13" t="s">
        <v>679</v>
      </c>
      <c r="B498" s="11" t="s">
        <v>680</v>
      </c>
      <c r="C498" s="8">
        <f>SUM(D498:G498)</f>
        <v>38349</v>
      </c>
      <c r="D498" s="8">
        <f t="shared" ref="D498:F498" si="81">SUM(D499:D503)</f>
        <v>27329.500000000004</v>
      </c>
      <c r="E498" s="8">
        <f t="shared" si="81"/>
        <v>519.5</v>
      </c>
      <c r="F498" s="8">
        <f t="shared" si="81"/>
        <v>0</v>
      </c>
      <c r="G498" s="8">
        <f>SUM(G499:G503)</f>
        <v>10500</v>
      </c>
    </row>
    <row r="499" spans="1:7" s="1" customFormat="1" ht="12.75">
      <c r="A499" s="12"/>
      <c r="B499" s="10">
        <v>2011</v>
      </c>
      <c r="C499" s="8">
        <f t="shared" ref="C499:C503" si="82">SUM(D499:G499)</f>
        <v>7669.8</v>
      </c>
      <c r="D499" s="8">
        <f t="shared" ref="D499:E503" si="83">D505+D511+D517+D523+D529</f>
        <v>5465.9000000000005</v>
      </c>
      <c r="E499" s="8">
        <f t="shared" si="83"/>
        <v>103.9</v>
      </c>
      <c r="F499" s="8"/>
      <c r="G499" s="8">
        <f>G505+G511+G517+G523+G529</f>
        <v>2100</v>
      </c>
    </row>
    <row r="500" spans="1:7" s="1" customFormat="1" ht="12.75">
      <c r="A500" s="12"/>
      <c r="B500" s="10">
        <v>2012</v>
      </c>
      <c r="C500" s="8">
        <f t="shared" si="82"/>
        <v>7669.8</v>
      </c>
      <c r="D500" s="8">
        <f t="shared" si="83"/>
        <v>5465.9000000000005</v>
      </c>
      <c r="E500" s="8">
        <f t="shared" si="83"/>
        <v>103.9</v>
      </c>
      <c r="F500" s="8"/>
      <c r="G500" s="8">
        <f t="shared" ref="G500:G503" si="84">G506+G512+G518+G524+G530</f>
        <v>2100</v>
      </c>
    </row>
    <row r="501" spans="1:7" s="1" customFormat="1" ht="12.75">
      <c r="A501" s="12"/>
      <c r="B501" s="10">
        <v>2013</v>
      </c>
      <c r="C501" s="8">
        <f t="shared" si="82"/>
        <v>7669.8</v>
      </c>
      <c r="D501" s="8">
        <f t="shared" si="83"/>
        <v>5465.9000000000005</v>
      </c>
      <c r="E501" s="8">
        <f t="shared" si="83"/>
        <v>103.9</v>
      </c>
      <c r="F501" s="8"/>
      <c r="G501" s="8">
        <f t="shared" si="84"/>
        <v>2100</v>
      </c>
    </row>
    <row r="502" spans="1:7" s="1" customFormat="1" ht="12.75">
      <c r="A502" s="12"/>
      <c r="B502" s="10">
        <v>2014</v>
      </c>
      <c r="C502" s="8">
        <f t="shared" si="82"/>
        <v>7669.8</v>
      </c>
      <c r="D502" s="8">
        <f t="shared" si="83"/>
        <v>5465.9000000000005</v>
      </c>
      <c r="E502" s="8">
        <f t="shared" si="83"/>
        <v>103.9</v>
      </c>
      <c r="F502" s="8"/>
      <c r="G502" s="8">
        <f t="shared" si="84"/>
        <v>2100</v>
      </c>
    </row>
    <row r="503" spans="1:7" s="1" customFormat="1" ht="12.75">
      <c r="A503" s="12"/>
      <c r="B503" s="10">
        <v>2015</v>
      </c>
      <c r="C503" s="8">
        <f t="shared" si="82"/>
        <v>7669.8</v>
      </c>
      <c r="D503" s="8">
        <f t="shared" si="83"/>
        <v>5465.9000000000005</v>
      </c>
      <c r="E503" s="8">
        <f t="shared" si="83"/>
        <v>103.9</v>
      </c>
      <c r="F503" s="8"/>
      <c r="G503" s="8">
        <f t="shared" si="84"/>
        <v>2100</v>
      </c>
    </row>
    <row r="504" spans="1:7" s="1" customFormat="1" ht="38.25">
      <c r="A504" s="28" t="s">
        <v>280</v>
      </c>
      <c r="B504" s="29" t="s">
        <v>281</v>
      </c>
      <c r="C504" s="30">
        <f>C505+C506+C507+C508+C509</f>
        <v>10500</v>
      </c>
      <c r="D504" s="30">
        <f>D505+D506+D507+D508+D509</f>
        <v>0</v>
      </c>
      <c r="E504" s="30">
        <f>E505+E506+E507+E508+E509</f>
        <v>0</v>
      </c>
      <c r="F504" s="30">
        <f>F505+F506+F507+F508+F509</f>
        <v>0</v>
      </c>
      <c r="G504" s="30">
        <f>G505+G506+G507+G508+G509</f>
        <v>10500</v>
      </c>
    </row>
    <row r="505" spans="1:7" s="1" customFormat="1" ht="12.75">
      <c r="A505" s="28"/>
      <c r="B505" s="31">
        <v>2011</v>
      </c>
      <c r="C505" s="30">
        <f>D505+E505+F505+G505</f>
        <v>2100</v>
      </c>
      <c r="D505" s="30"/>
      <c r="E505" s="30"/>
      <c r="F505" s="30"/>
      <c r="G505" s="30">
        <v>2100</v>
      </c>
    </row>
    <row r="506" spans="1:7" s="1" customFormat="1" ht="12.75">
      <c r="A506" s="28"/>
      <c r="B506" s="31">
        <v>2012</v>
      </c>
      <c r="C506" s="30">
        <f>D506+E506+F506+G506</f>
        <v>2100</v>
      </c>
      <c r="D506" s="30"/>
      <c r="E506" s="30"/>
      <c r="F506" s="30"/>
      <c r="G506" s="30">
        <v>2100</v>
      </c>
    </row>
    <row r="507" spans="1:7" s="1" customFormat="1" ht="12.75">
      <c r="A507" s="28"/>
      <c r="B507" s="31">
        <v>2013</v>
      </c>
      <c r="C507" s="30">
        <f>D507+E507+F507+G507</f>
        <v>2100</v>
      </c>
      <c r="D507" s="30"/>
      <c r="E507" s="30"/>
      <c r="F507" s="30"/>
      <c r="G507" s="30">
        <v>2100</v>
      </c>
    </row>
    <row r="508" spans="1:7" s="1" customFormat="1" ht="12.75">
      <c r="A508" s="28"/>
      <c r="B508" s="31">
        <v>2014</v>
      </c>
      <c r="C508" s="30">
        <f>D508+E508+F508+G508</f>
        <v>2100</v>
      </c>
      <c r="D508" s="30"/>
      <c r="E508" s="30"/>
      <c r="F508" s="30"/>
      <c r="G508" s="30">
        <v>2100</v>
      </c>
    </row>
    <row r="509" spans="1:7" s="1" customFormat="1" ht="12.75">
      <c r="A509" s="28"/>
      <c r="B509" s="31">
        <v>2015</v>
      </c>
      <c r="C509" s="30">
        <f>D509+E509+F509+G509</f>
        <v>2100</v>
      </c>
      <c r="D509" s="30"/>
      <c r="E509" s="30"/>
      <c r="F509" s="30"/>
      <c r="G509" s="30">
        <v>2100</v>
      </c>
    </row>
    <row r="510" spans="1:7" s="1" customFormat="1" ht="51">
      <c r="A510" s="28" t="s">
        <v>282</v>
      </c>
      <c r="B510" s="29" t="s">
        <v>283</v>
      </c>
      <c r="C510" s="30">
        <f>C511+C512+C513+C514+C515</f>
        <v>16530</v>
      </c>
      <c r="D510" s="30">
        <f>D511+D512+D513+D514+D515</f>
        <v>16530</v>
      </c>
      <c r="E510" s="30">
        <f>E511+E512+E513+E514+E515</f>
        <v>0</v>
      </c>
      <c r="F510" s="30">
        <f>F511+F512+F513+F514+F515</f>
        <v>0</v>
      </c>
      <c r="G510" s="30">
        <f>G511+G512+G513+G514+G515</f>
        <v>0</v>
      </c>
    </row>
    <row r="511" spans="1:7" s="1" customFormat="1" ht="12.75">
      <c r="A511" s="28"/>
      <c r="B511" s="31">
        <v>2011</v>
      </c>
      <c r="C511" s="30">
        <f>D511+E511+F511+G511</f>
        <v>3306</v>
      </c>
      <c r="D511" s="30">
        <v>3306</v>
      </c>
      <c r="E511" s="30"/>
      <c r="F511" s="30"/>
      <c r="G511" s="30"/>
    </row>
    <row r="512" spans="1:7" s="1" customFormat="1" ht="12.75">
      <c r="A512" s="28"/>
      <c r="B512" s="31">
        <v>2012</v>
      </c>
      <c r="C512" s="30">
        <f>D512+E512+F512+G512</f>
        <v>3306</v>
      </c>
      <c r="D512" s="30">
        <v>3306</v>
      </c>
      <c r="E512" s="30"/>
      <c r="F512" s="30"/>
      <c r="G512" s="30"/>
    </row>
    <row r="513" spans="1:7" s="1" customFormat="1" ht="12.75">
      <c r="A513" s="28"/>
      <c r="B513" s="31">
        <v>2013</v>
      </c>
      <c r="C513" s="30">
        <f>D513+E513+F513+G513</f>
        <v>3306</v>
      </c>
      <c r="D513" s="30">
        <v>3306</v>
      </c>
      <c r="E513" s="30"/>
      <c r="F513" s="30"/>
      <c r="G513" s="30"/>
    </row>
    <row r="514" spans="1:7" s="1" customFormat="1" ht="12.75">
      <c r="A514" s="28"/>
      <c r="B514" s="31">
        <v>2014</v>
      </c>
      <c r="C514" s="30">
        <f>D514+E514+F514+G514</f>
        <v>3306</v>
      </c>
      <c r="D514" s="30">
        <v>3306</v>
      </c>
      <c r="E514" s="30"/>
      <c r="F514" s="30"/>
      <c r="G514" s="30"/>
    </row>
    <row r="515" spans="1:7" s="1" customFormat="1" ht="12.75">
      <c r="A515" s="28"/>
      <c r="B515" s="31">
        <v>2015</v>
      </c>
      <c r="C515" s="30">
        <f>D515+E515+F515+G515</f>
        <v>3306</v>
      </c>
      <c r="D515" s="30">
        <v>3306</v>
      </c>
      <c r="E515" s="30"/>
      <c r="F515" s="30"/>
      <c r="G515" s="30"/>
    </row>
    <row r="516" spans="1:7" s="1" customFormat="1" ht="102">
      <c r="A516" s="28" t="s">
        <v>284</v>
      </c>
      <c r="B516" s="29" t="s">
        <v>285</v>
      </c>
      <c r="C516" s="30">
        <f>C517+C518+C519+C520+C521</f>
        <v>8807</v>
      </c>
      <c r="D516" s="30">
        <f>D517+D518+D519+D520+D521</f>
        <v>8287.5</v>
      </c>
      <c r="E516" s="30">
        <f>E517+E518+E519+E520+E521</f>
        <v>519.5</v>
      </c>
      <c r="F516" s="30">
        <f>F517+F518+F519+F520+F521</f>
        <v>0</v>
      </c>
      <c r="G516" s="30">
        <f>G517+G518+G519+G520+G521</f>
        <v>0</v>
      </c>
    </row>
    <row r="517" spans="1:7" s="1" customFormat="1" ht="12.75">
      <c r="A517" s="28"/>
      <c r="B517" s="31">
        <v>2011</v>
      </c>
      <c r="C517" s="30">
        <f>D517+E517+F517+G517</f>
        <v>1761.4</v>
      </c>
      <c r="D517" s="30" t="s">
        <v>286</v>
      </c>
      <c r="E517" s="30" t="s">
        <v>287</v>
      </c>
      <c r="F517" s="30"/>
      <c r="G517" s="30"/>
    </row>
    <row r="518" spans="1:7" s="1" customFormat="1" ht="12.75">
      <c r="A518" s="28"/>
      <c r="B518" s="31">
        <v>2012</v>
      </c>
      <c r="C518" s="30">
        <f>D518+E518+F518+G518</f>
        <v>1761.4</v>
      </c>
      <c r="D518" s="30" t="s">
        <v>286</v>
      </c>
      <c r="E518" s="30" t="s">
        <v>287</v>
      </c>
      <c r="F518" s="30"/>
      <c r="G518" s="30"/>
    </row>
    <row r="519" spans="1:7" s="1" customFormat="1" ht="12.75">
      <c r="A519" s="28"/>
      <c r="B519" s="31">
        <v>2013</v>
      </c>
      <c r="C519" s="30">
        <f>D519+E519+F519+G519</f>
        <v>1761.4</v>
      </c>
      <c r="D519" s="30" t="s">
        <v>286</v>
      </c>
      <c r="E519" s="30" t="s">
        <v>287</v>
      </c>
      <c r="F519" s="30"/>
      <c r="G519" s="30"/>
    </row>
    <row r="520" spans="1:7" s="1" customFormat="1" ht="12.75">
      <c r="A520" s="28"/>
      <c r="B520" s="31">
        <v>2014</v>
      </c>
      <c r="C520" s="30">
        <f>D520+E520+F520+G520</f>
        <v>1761.4</v>
      </c>
      <c r="D520" s="30" t="s">
        <v>286</v>
      </c>
      <c r="E520" s="30" t="s">
        <v>287</v>
      </c>
      <c r="F520" s="30"/>
      <c r="G520" s="30"/>
    </row>
    <row r="521" spans="1:7" s="1" customFormat="1" ht="12.75">
      <c r="A521" s="28"/>
      <c r="B521" s="31">
        <v>2015</v>
      </c>
      <c r="C521" s="30">
        <f>D521+E521+F521+G521</f>
        <v>1761.4</v>
      </c>
      <c r="D521" s="30" t="s">
        <v>286</v>
      </c>
      <c r="E521" s="30" t="s">
        <v>287</v>
      </c>
      <c r="F521" s="30"/>
      <c r="G521" s="30"/>
    </row>
    <row r="522" spans="1:7" s="1" customFormat="1" ht="76.5">
      <c r="A522" s="28" t="s">
        <v>288</v>
      </c>
      <c r="B522" s="29" t="s">
        <v>289</v>
      </c>
      <c r="C522" s="30">
        <f>C523+C524+C525+C526+C527</f>
        <v>2000.5</v>
      </c>
      <c r="D522" s="30">
        <f>D523+D524+D525+D526+D527</f>
        <v>2000.5</v>
      </c>
      <c r="E522" s="30">
        <f>E523+E524+E525+E526+E527</f>
        <v>0</v>
      </c>
      <c r="F522" s="30">
        <f>F523+F524+F525+F526+F527</f>
        <v>0</v>
      </c>
      <c r="G522" s="30">
        <f>G523+G524+G525+G526+G527</f>
        <v>0</v>
      </c>
    </row>
    <row r="523" spans="1:7" s="1" customFormat="1" ht="12.75">
      <c r="A523" s="28"/>
      <c r="B523" s="31">
        <v>2011</v>
      </c>
      <c r="C523" s="30">
        <f>D523+E523+F523+G523</f>
        <v>400.1</v>
      </c>
      <c r="D523" s="30" t="s">
        <v>290</v>
      </c>
      <c r="E523" s="30"/>
      <c r="F523" s="30"/>
      <c r="G523" s="30"/>
    </row>
    <row r="524" spans="1:7" s="1" customFormat="1" ht="12.75">
      <c r="A524" s="28"/>
      <c r="B524" s="31">
        <v>2012</v>
      </c>
      <c r="C524" s="30">
        <f>D524+E524+F524+G524</f>
        <v>400.1</v>
      </c>
      <c r="D524" s="30" t="s">
        <v>290</v>
      </c>
      <c r="E524" s="30"/>
      <c r="F524" s="30"/>
      <c r="G524" s="30"/>
    </row>
    <row r="525" spans="1:7" s="1" customFormat="1" ht="12.75">
      <c r="A525" s="28"/>
      <c r="B525" s="31">
        <v>2013</v>
      </c>
      <c r="C525" s="30">
        <f>D525+E525+F525+G525</f>
        <v>400.1</v>
      </c>
      <c r="D525" s="30" t="s">
        <v>290</v>
      </c>
      <c r="E525" s="30"/>
      <c r="F525" s="30"/>
      <c r="G525" s="30"/>
    </row>
    <row r="526" spans="1:7" s="1" customFormat="1" ht="12.75">
      <c r="A526" s="28"/>
      <c r="B526" s="31">
        <v>2014</v>
      </c>
      <c r="C526" s="30">
        <f>D526+E526+F526+G526</f>
        <v>400.1</v>
      </c>
      <c r="D526" s="30" t="s">
        <v>290</v>
      </c>
      <c r="E526" s="30"/>
      <c r="F526" s="30"/>
      <c r="G526" s="30"/>
    </row>
    <row r="527" spans="1:7" s="1" customFormat="1" ht="12.75">
      <c r="A527" s="28"/>
      <c r="B527" s="31">
        <v>2015</v>
      </c>
      <c r="C527" s="30">
        <f>D527+E527+F527+G527</f>
        <v>400.1</v>
      </c>
      <c r="D527" s="30" t="s">
        <v>290</v>
      </c>
      <c r="E527" s="30"/>
      <c r="F527" s="30"/>
      <c r="G527" s="30"/>
    </row>
    <row r="528" spans="1:7" s="1" customFormat="1" ht="140.25">
      <c r="A528" s="28" t="s">
        <v>291</v>
      </c>
      <c r="B528" s="29" t="s">
        <v>292</v>
      </c>
      <c r="C528" s="30">
        <f>C529+C530+C531+C532+C533</f>
        <v>511.5</v>
      </c>
      <c r="D528" s="30">
        <f>D529+D530+D531+D532+D533</f>
        <v>511.5</v>
      </c>
      <c r="E528" s="30">
        <f>E529+E530+E531+E532+E533</f>
        <v>0</v>
      </c>
      <c r="F528" s="30">
        <f>F529+F530+F531+F532+F533</f>
        <v>0</v>
      </c>
      <c r="G528" s="30">
        <f>G529+G530+G531+G532+G533</f>
        <v>0</v>
      </c>
    </row>
    <row r="529" spans="1:7" s="1" customFormat="1" ht="12.75">
      <c r="A529" s="28"/>
      <c r="B529" s="31">
        <v>2011</v>
      </c>
      <c r="C529" s="30">
        <f>D529+E529+F529+G529</f>
        <v>102.3</v>
      </c>
      <c r="D529" s="30" t="s">
        <v>293</v>
      </c>
      <c r="E529" s="30"/>
      <c r="F529" s="30"/>
      <c r="G529" s="30"/>
    </row>
    <row r="530" spans="1:7" s="1" customFormat="1" ht="12.75">
      <c r="A530" s="28"/>
      <c r="B530" s="31">
        <v>2012</v>
      </c>
      <c r="C530" s="30">
        <f>D530+E530+F530+G530</f>
        <v>102.3</v>
      </c>
      <c r="D530" s="30" t="s">
        <v>293</v>
      </c>
      <c r="E530" s="30"/>
      <c r="F530" s="30"/>
      <c r="G530" s="30"/>
    </row>
    <row r="531" spans="1:7" s="1" customFormat="1" ht="12.75">
      <c r="A531" s="28"/>
      <c r="B531" s="31">
        <v>2013</v>
      </c>
      <c r="C531" s="30">
        <f>D531+E531+F531+G531</f>
        <v>102.3</v>
      </c>
      <c r="D531" s="30" t="s">
        <v>293</v>
      </c>
      <c r="E531" s="30"/>
      <c r="F531" s="30"/>
      <c r="G531" s="30"/>
    </row>
    <row r="532" spans="1:7" s="1" customFormat="1" ht="12.75">
      <c r="A532" s="28"/>
      <c r="B532" s="31">
        <v>2014</v>
      </c>
      <c r="C532" s="30">
        <f>D532+E532+F532+G532</f>
        <v>102.3</v>
      </c>
      <c r="D532" s="30" t="s">
        <v>293</v>
      </c>
      <c r="E532" s="30"/>
      <c r="F532" s="30"/>
      <c r="G532" s="30"/>
    </row>
    <row r="533" spans="1:7" s="1" customFormat="1" ht="12.75">
      <c r="A533" s="28"/>
      <c r="B533" s="31">
        <v>2015</v>
      </c>
      <c r="C533" s="30">
        <f>D533+E533+F533+G533</f>
        <v>102.3</v>
      </c>
      <c r="D533" s="30" t="s">
        <v>293</v>
      </c>
      <c r="E533" s="30"/>
      <c r="F533" s="30"/>
      <c r="G533" s="30"/>
    </row>
    <row r="534" spans="1:7" s="2" customFormat="1" ht="63.75">
      <c r="A534" s="13">
        <v>6.2</v>
      </c>
      <c r="B534" s="11" t="s">
        <v>681</v>
      </c>
      <c r="C534" s="8">
        <f>SUM(D534:G534)</f>
        <v>10596.550000000001</v>
      </c>
      <c r="D534" s="8">
        <f t="shared" ref="D534:F534" si="85">SUM(D535:D539)</f>
        <v>0</v>
      </c>
      <c r="E534" s="8">
        <f t="shared" si="85"/>
        <v>113.2</v>
      </c>
      <c r="F534" s="8">
        <f t="shared" si="85"/>
        <v>10483.35</v>
      </c>
      <c r="G534" s="8">
        <f>SUM(G535:G539)</f>
        <v>0</v>
      </c>
    </row>
    <row r="535" spans="1:7" s="1" customFormat="1" ht="12.75">
      <c r="A535" s="12"/>
      <c r="B535" s="10">
        <v>2011</v>
      </c>
      <c r="C535" s="8">
        <f t="shared" ref="C535:C539" si="86">SUM(D535:G535)</f>
        <v>5760.4699999999993</v>
      </c>
      <c r="D535" s="8"/>
      <c r="E535" s="8">
        <f t="shared" ref="E535:F537" si="87">E541+E559+E577+E601+E643+E655+E775+E811+E823+E853+E883</f>
        <v>113.2</v>
      </c>
      <c r="F535" s="8">
        <f t="shared" si="87"/>
        <v>5647.2699999999995</v>
      </c>
      <c r="G535" s="8"/>
    </row>
    <row r="536" spans="1:7" s="1" customFormat="1" ht="12.75">
      <c r="A536" s="12"/>
      <c r="B536" s="10">
        <v>2012</v>
      </c>
      <c r="C536" s="8">
        <f t="shared" si="86"/>
        <v>3553.98</v>
      </c>
      <c r="D536" s="8"/>
      <c r="E536" s="8"/>
      <c r="F536" s="8">
        <f t="shared" si="87"/>
        <v>3553.98</v>
      </c>
      <c r="G536" s="8"/>
    </row>
    <row r="537" spans="1:7" s="1" customFormat="1" ht="12.75">
      <c r="A537" s="12"/>
      <c r="B537" s="10">
        <v>2013</v>
      </c>
      <c r="C537" s="8">
        <f t="shared" si="86"/>
        <v>1282.0999999999999</v>
      </c>
      <c r="D537" s="8"/>
      <c r="E537" s="8"/>
      <c r="F537" s="8">
        <f t="shared" si="87"/>
        <v>1282.0999999999999</v>
      </c>
      <c r="G537" s="8"/>
    </row>
    <row r="538" spans="1:7" s="1" customFormat="1" ht="12.75">
      <c r="A538" s="12"/>
      <c r="B538" s="10">
        <v>2014</v>
      </c>
      <c r="C538" s="8">
        <f t="shared" si="86"/>
        <v>0</v>
      </c>
      <c r="D538" s="8"/>
      <c r="E538" s="8"/>
      <c r="F538" s="8"/>
      <c r="G538" s="8"/>
    </row>
    <row r="539" spans="1:7" s="1" customFormat="1" ht="12.75">
      <c r="A539" s="12"/>
      <c r="B539" s="10">
        <v>2015</v>
      </c>
      <c r="C539" s="8">
        <f t="shared" si="86"/>
        <v>0</v>
      </c>
      <c r="D539" s="8"/>
      <c r="E539" s="8"/>
      <c r="F539" s="8"/>
      <c r="G539" s="8"/>
    </row>
    <row r="540" spans="1:7" s="2" customFormat="1" ht="114.75">
      <c r="A540" s="13" t="s">
        <v>682</v>
      </c>
      <c r="B540" s="11" t="s">
        <v>683</v>
      </c>
      <c r="C540" s="8">
        <f>SUM(D540:G540)</f>
        <v>77</v>
      </c>
      <c r="D540" s="8">
        <f t="shared" ref="D540:F540" si="88">SUM(D541:D545)</f>
        <v>0</v>
      </c>
      <c r="E540" s="8">
        <f t="shared" si="88"/>
        <v>0</v>
      </c>
      <c r="F540" s="8">
        <f t="shared" si="88"/>
        <v>77</v>
      </c>
      <c r="G540" s="8">
        <f>SUM(G541:G545)</f>
        <v>0</v>
      </c>
    </row>
    <row r="541" spans="1:7" s="1" customFormat="1" ht="12.75">
      <c r="A541" s="12"/>
      <c r="B541" s="10">
        <v>2011</v>
      </c>
      <c r="C541" s="8">
        <f t="shared" ref="C541:C545" si="89">SUM(D541:G541)</f>
        <v>38.5</v>
      </c>
      <c r="D541" s="8"/>
      <c r="E541" s="8"/>
      <c r="F541" s="8">
        <f t="shared" ref="F541:F542" si="90">F547+F553</f>
        <v>38.5</v>
      </c>
      <c r="G541" s="8"/>
    </row>
    <row r="542" spans="1:7" s="1" customFormat="1" ht="12.75">
      <c r="A542" s="12"/>
      <c r="B542" s="10">
        <v>2012</v>
      </c>
      <c r="C542" s="8">
        <f t="shared" si="89"/>
        <v>38.5</v>
      </c>
      <c r="D542" s="8"/>
      <c r="E542" s="8"/>
      <c r="F542" s="8">
        <f t="shared" si="90"/>
        <v>38.5</v>
      </c>
      <c r="G542" s="8"/>
    </row>
    <row r="543" spans="1:7" s="1" customFormat="1" ht="12.75">
      <c r="A543" s="12"/>
      <c r="B543" s="10">
        <v>2013</v>
      </c>
      <c r="C543" s="8">
        <f t="shared" si="89"/>
        <v>0</v>
      </c>
      <c r="D543" s="8"/>
      <c r="E543" s="8"/>
      <c r="F543" s="8"/>
      <c r="G543" s="8"/>
    </row>
    <row r="544" spans="1:7" s="1" customFormat="1" ht="12.75">
      <c r="A544" s="12"/>
      <c r="B544" s="10">
        <v>2014</v>
      </c>
      <c r="C544" s="8">
        <f t="shared" si="89"/>
        <v>0</v>
      </c>
      <c r="D544" s="8"/>
      <c r="E544" s="8"/>
      <c r="F544" s="8"/>
      <c r="G544" s="8"/>
    </row>
    <row r="545" spans="1:7" s="1" customFormat="1" ht="12.75">
      <c r="A545" s="12"/>
      <c r="B545" s="10">
        <v>2015</v>
      </c>
      <c r="C545" s="8">
        <f t="shared" si="89"/>
        <v>0</v>
      </c>
      <c r="D545" s="8"/>
      <c r="E545" s="8"/>
      <c r="F545" s="8"/>
      <c r="G545" s="8"/>
    </row>
    <row r="546" spans="1:7" s="1" customFormat="1" ht="63.75">
      <c r="A546" s="28" t="s">
        <v>294</v>
      </c>
      <c r="B546" s="29" t="s">
        <v>295</v>
      </c>
      <c r="C546" s="30">
        <f>C547+C548+C549+C550+C551</f>
        <v>17</v>
      </c>
      <c r="D546" s="30">
        <f>D547+D548+D549+D550+D551</f>
        <v>0</v>
      </c>
      <c r="E546" s="30">
        <f>E547+E548+E549+E550+E551</f>
        <v>0</v>
      </c>
      <c r="F546" s="30">
        <f>F547+F548+F549+F550+F551</f>
        <v>17</v>
      </c>
      <c r="G546" s="30">
        <f>G547+G548+G549+G550+G551</f>
        <v>0</v>
      </c>
    </row>
    <row r="547" spans="1:7" s="1" customFormat="1" ht="12.75">
      <c r="A547" s="28"/>
      <c r="B547" s="31">
        <v>2011</v>
      </c>
      <c r="C547" s="30">
        <f>D547+E547+F547+G547</f>
        <v>8.5</v>
      </c>
      <c r="D547" s="30"/>
      <c r="E547" s="30"/>
      <c r="F547" s="30" t="s">
        <v>296</v>
      </c>
      <c r="G547" s="30"/>
    </row>
    <row r="548" spans="1:7" s="1" customFormat="1" ht="12.75">
      <c r="A548" s="28"/>
      <c r="B548" s="31">
        <v>2012</v>
      </c>
      <c r="C548" s="30">
        <f>D548+E548+F548+G548</f>
        <v>8.5</v>
      </c>
      <c r="D548" s="30"/>
      <c r="E548" s="30"/>
      <c r="F548" s="30" t="s">
        <v>296</v>
      </c>
      <c r="G548" s="30"/>
    </row>
    <row r="549" spans="1:7" s="1" customFormat="1" ht="12.75">
      <c r="A549" s="28"/>
      <c r="B549" s="31">
        <v>2013</v>
      </c>
      <c r="C549" s="30">
        <f>D549+E549+F549+G549</f>
        <v>0</v>
      </c>
      <c r="D549" s="30"/>
      <c r="E549" s="30"/>
      <c r="F549" s="30"/>
      <c r="G549" s="30"/>
    </row>
    <row r="550" spans="1:7" s="1" customFormat="1" ht="12.75">
      <c r="A550" s="28"/>
      <c r="B550" s="31">
        <v>2014</v>
      </c>
      <c r="C550" s="30">
        <f>D550+E550+F550+G550</f>
        <v>0</v>
      </c>
      <c r="D550" s="30"/>
      <c r="E550" s="30"/>
      <c r="F550" s="30"/>
      <c r="G550" s="30"/>
    </row>
    <row r="551" spans="1:7" s="1" customFormat="1" ht="12.75">
      <c r="A551" s="28"/>
      <c r="B551" s="31">
        <v>2015</v>
      </c>
      <c r="C551" s="30">
        <f>D551+E551+F551+G551</f>
        <v>0</v>
      </c>
      <c r="D551" s="30"/>
      <c r="E551" s="30"/>
      <c r="F551" s="30"/>
      <c r="G551" s="30"/>
    </row>
    <row r="552" spans="1:7" s="1" customFormat="1" ht="51">
      <c r="A552" s="28" t="s">
        <v>297</v>
      </c>
      <c r="B552" s="29" t="s">
        <v>298</v>
      </c>
      <c r="C552" s="30">
        <f>C553+C554+C555+C556+C557</f>
        <v>60</v>
      </c>
      <c r="D552" s="30">
        <f>D553+D554+D555+D556+D557</f>
        <v>0</v>
      </c>
      <c r="E552" s="30">
        <f>E553+E554+E555+E556+E557</f>
        <v>0</v>
      </c>
      <c r="F552" s="30">
        <f>F553+F554+F555+F556+F557</f>
        <v>60</v>
      </c>
      <c r="G552" s="30">
        <f>G553+G554+G555+G556+G557</f>
        <v>0</v>
      </c>
    </row>
    <row r="553" spans="1:7" s="1" customFormat="1" ht="12.75">
      <c r="A553" s="28"/>
      <c r="B553" s="31">
        <v>2011</v>
      </c>
      <c r="C553" s="30">
        <f>D553+E553+F553+G553</f>
        <v>30</v>
      </c>
      <c r="D553" s="30"/>
      <c r="E553" s="30"/>
      <c r="F553" s="30">
        <v>30</v>
      </c>
      <c r="G553" s="30"/>
    </row>
    <row r="554" spans="1:7" s="1" customFormat="1" ht="12.75">
      <c r="A554" s="28"/>
      <c r="B554" s="31">
        <v>2012</v>
      </c>
      <c r="C554" s="30">
        <f>D554+E554+F554+G554</f>
        <v>30</v>
      </c>
      <c r="D554" s="30"/>
      <c r="E554" s="30"/>
      <c r="F554" s="30">
        <v>30</v>
      </c>
      <c r="G554" s="30"/>
    </row>
    <row r="555" spans="1:7" s="1" customFormat="1" ht="12.75">
      <c r="A555" s="28"/>
      <c r="B555" s="31">
        <v>2013</v>
      </c>
      <c r="C555" s="30">
        <f>D555+E555+F555+G555</f>
        <v>0</v>
      </c>
      <c r="D555" s="30"/>
      <c r="E555" s="30"/>
      <c r="F555" s="30"/>
      <c r="G555" s="30"/>
    </row>
    <row r="556" spans="1:7" s="1" customFormat="1" ht="12.75">
      <c r="A556" s="28"/>
      <c r="B556" s="31">
        <v>2014</v>
      </c>
      <c r="C556" s="30">
        <f>D556+E556+F556+G556</f>
        <v>0</v>
      </c>
      <c r="D556" s="30"/>
      <c r="E556" s="30"/>
      <c r="F556" s="30"/>
      <c r="G556" s="30"/>
    </row>
    <row r="557" spans="1:7" s="1" customFormat="1" ht="12.75">
      <c r="A557" s="28"/>
      <c r="B557" s="31">
        <v>2015</v>
      </c>
      <c r="C557" s="30">
        <f>D557+E557+F557+G557</f>
        <v>0</v>
      </c>
      <c r="D557" s="30"/>
      <c r="E557" s="30"/>
      <c r="F557" s="30"/>
      <c r="G557" s="30"/>
    </row>
    <row r="558" spans="1:7" s="2" customFormat="1" ht="25.5">
      <c r="A558" s="13" t="s">
        <v>684</v>
      </c>
      <c r="B558" s="11" t="s">
        <v>685</v>
      </c>
      <c r="C558" s="8">
        <f>SUM(D558:G558)</f>
        <v>160.4</v>
      </c>
      <c r="D558" s="8">
        <f t="shared" ref="D558:F558" si="91">SUM(D559:D563)</f>
        <v>0</v>
      </c>
      <c r="E558" s="8">
        <f t="shared" si="91"/>
        <v>0</v>
      </c>
      <c r="F558" s="8">
        <f t="shared" si="91"/>
        <v>160.4</v>
      </c>
      <c r="G558" s="8">
        <f>SUM(G559:G563)</f>
        <v>0</v>
      </c>
    </row>
    <row r="559" spans="1:7" s="1" customFormat="1" ht="12.75">
      <c r="A559" s="12"/>
      <c r="B559" s="10">
        <v>2011</v>
      </c>
      <c r="C559" s="8">
        <f t="shared" ref="C559:C563" si="92">SUM(D559:G559)</f>
        <v>80.2</v>
      </c>
      <c r="D559" s="8"/>
      <c r="E559" s="8"/>
      <c r="F559" s="8">
        <f t="shared" ref="F559:F560" si="93">F565+F571</f>
        <v>80.2</v>
      </c>
      <c r="G559" s="8"/>
    </row>
    <row r="560" spans="1:7" s="1" customFormat="1" ht="12.75">
      <c r="A560" s="12"/>
      <c r="B560" s="10">
        <v>2012</v>
      </c>
      <c r="C560" s="8">
        <f t="shared" si="92"/>
        <v>80.2</v>
      </c>
      <c r="D560" s="8"/>
      <c r="E560" s="8"/>
      <c r="F560" s="8">
        <f t="shared" si="93"/>
        <v>80.2</v>
      </c>
      <c r="G560" s="8"/>
    </row>
    <row r="561" spans="1:7" s="1" customFormat="1" ht="12.75">
      <c r="A561" s="12"/>
      <c r="B561" s="10">
        <v>2013</v>
      </c>
      <c r="C561" s="8">
        <f t="shared" si="92"/>
        <v>0</v>
      </c>
      <c r="D561" s="8"/>
      <c r="E561" s="8"/>
      <c r="F561" s="8"/>
      <c r="G561" s="8"/>
    </row>
    <row r="562" spans="1:7" s="1" customFormat="1" ht="12.75">
      <c r="A562" s="12"/>
      <c r="B562" s="10">
        <v>2014</v>
      </c>
      <c r="C562" s="8">
        <f t="shared" si="92"/>
        <v>0</v>
      </c>
      <c r="D562" s="8"/>
      <c r="E562" s="8"/>
      <c r="F562" s="8"/>
      <c r="G562" s="8"/>
    </row>
    <row r="563" spans="1:7" s="1" customFormat="1" ht="12.75">
      <c r="A563" s="12"/>
      <c r="B563" s="10">
        <v>2015</v>
      </c>
      <c r="C563" s="8">
        <f t="shared" si="92"/>
        <v>0</v>
      </c>
      <c r="D563" s="8"/>
      <c r="E563" s="8"/>
      <c r="F563" s="8"/>
      <c r="G563" s="8"/>
    </row>
    <row r="564" spans="1:7" s="1" customFormat="1" ht="51">
      <c r="A564" s="28" t="s">
        <v>299</v>
      </c>
      <c r="B564" s="29" t="s">
        <v>300</v>
      </c>
      <c r="C564" s="30">
        <f>C565+C566+C567+C568+C569</f>
        <v>82</v>
      </c>
      <c r="D564" s="30">
        <f>D565+D566+D567+D568+D569</f>
        <v>0</v>
      </c>
      <c r="E564" s="30">
        <f>E565+E566+E567+E568+E569</f>
        <v>0</v>
      </c>
      <c r="F564" s="30">
        <f>F565+F566+F567+F568+F569</f>
        <v>82</v>
      </c>
      <c r="G564" s="30">
        <f>G565+G566+G567+G568+G569</f>
        <v>0</v>
      </c>
    </row>
    <row r="565" spans="1:7" s="1" customFormat="1" ht="12.75">
      <c r="A565" s="28"/>
      <c r="B565" s="31">
        <v>2011</v>
      </c>
      <c r="C565" s="30">
        <f>D565+E565+F565+G565</f>
        <v>41</v>
      </c>
      <c r="D565" s="30"/>
      <c r="E565" s="30"/>
      <c r="F565" s="30">
        <v>41</v>
      </c>
      <c r="G565" s="30"/>
    </row>
    <row r="566" spans="1:7" s="1" customFormat="1" ht="12.75">
      <c r="A566" s="28"/>
      <c r="B566" s="31">
        <v>2012</v>
      </c>
      <c r="C566" s="30">
        <f>D566+E566+F566+G566</f>
        <v>41</v>
      </c>
      <c r="D566" s="30"/>
      <c r="E566" s="30"/>
      <c r="F566" s="30">
        <v>41</v>
      </c>
      <c r="G566" s="30"/>
    </row>
    <row r="567" spans="1:7" s="1" customFormat="1" ht="12.75">
      <c r="A567" s="28"/>
      <c r="B567" s="31">
        <v>2013</v>
      </c>
      <c r="C567" s="30">
        <f>D567+E567+F567+G567</f>
        <v>0</v>
      </c>
      <c r="D567" s="30"/>
      <c r="E567" s="30"/>
      <c r="F567" s="30"/>
      <c r="G567" s="30"/>
    </row>
    <row r="568" spans="1:7" s="1" customFormat="1" ht="12.75">
      <c r="A568" s="28"/>
      <c r="B568" s="31">
        <v>2014</v>
      </c>
      <c r="C568" s="30">
        <f>D568+E568+F568+G568</f>
        <v>0</v>
      </c>
      <c r="D568" s="30"/>
      <c r="E568" s="30"/>
      <c r="F568" s="30"/>
      <c r="G568" s="30"/>
    </row>
    <row r="569" spans="1:7" s="1" customFormat="1" ht="12.75">
      <c r="A569" s="28"/>
      <c r="B569" s="31">
        <v>2015</v>
      </c>
      <c r="C569" s="30">
        <f>D569+E569+F569+G569</f>
        <v>0</v>
      </c>
      <c r="D569" s="30"/>
      <c r="E569" s="30"/>
      <c r="F569" s="30"/>
      <c r="G569" s="30"/>
    </row>
    <row r="570" spans="1:7" s="1" customFormat="1" ht="12.75">
      <c r="A570" s="28" t="s">
        <v>301</v>
      </c>
      <c r="B570" s="29" t="s">
        <v>302</v>
      </c>
      <c r="C570" s="30">
        <f>C571+C572+C573+C574+C575</f>
        <v>78.400000000000006</v>
      </c>
      <c r="D570" s="30">
        <f>D571+D572+D573+D574+D575</f>
        <v>0</v>
      </c>
      <c r="E570" s="30">
        <f>E571+E572+E573+E574+E575</f>
        <v>0</v>
      </c>
      <c r="F570" s="30">
        <f>F571+F572+F573+F574+F575</f>
        <v>78.400000000000006</v>
      </c>
      <c r="G570" s="30">
        <f>G571+G572+G573+G574+G575</f>
        <v>0</v>
      </c>
    </row>
    <row r="571" spans="1:7" s="1" customFormat="1" ht="12.75">
      <c r="A571" s="28"/>
      <c r="B571" s="31">
        <v>2011</v>
      </c>
      <c r="C571" s="30">
        <f>D571+E571+F571+G571</f>
        <v>39.200000000000003</v>
      </c>
      <c r="D571" s="30"/>
      <c r="E571" s="30"/>
      <c r="F571" s="30" t="s">
        <v>303</v>
      </c>
      <c r="G571" s="30"/>
    </row>
    <row r="572" spans="1:7" s="1" customFormat="1" ht="12.75">
      <c r="A572" s="28"/>
      <c r="B572" s="31">
        <v>2012</v>
      </c>
      <c r="C572" s="30">
        <f>D572+E572+F572+G572</f>
        <v>39.200000000000003</v>
      </c>
      <c r="D572" s="30"/>
      <c r="E572" s="30"/>
      <c r="F572" s="30" t="s">
        <v>303</v>
      </c>
      <c r="G572" s="30"/>
    </row>
    <row r="573" spans="1:7" s="1" customFormat="1" ht="12.75">
      <c r="A573" s="28"/>
      <c r="B573" s="31">
        <v>2013</v>
      </c>
      <c r="C573" s="30">
        <f>D573+E573+F573+G573</f>
        <v>0</v>
      </c>
      <c r="D573" s="30"/>
      <c r="E573" s="30"/>
      <c r="F573" s="30"/>
      <c r="G573" s="30"/>
    </row>
    <row r="574" spans="1:7" s="1" customFormat="1" ht="12.75">
      <c r="A574" s="28"/>
      <c r="B574" s="31">
        <v>2014</v>
      </c>
      <c r="C574" s="30">
        <f>D574+E574+F574+G574</f>
        <v>0</v>
      </c>
      <c r="D574" s="30"/>
      <c r="E574" s="30"/>
      <c r="F574" s="30"/>
      <c r="G574" s="30"/>
    </row>
    <row r="575" spans="1:7" s="1" customFormat="1" ht="12.75">
      <c r="A575" s="28"/>
      <c r="B575" s="31">
        <v>2015</v>
      </c>
      <c r="C575" s="30">
        <f>D575+E575+F575+G575</f>
        <v>0</v>
      </c>
      <c r="D575" s="30"/>
      <c r="E575" s="30"/>
      <c r="F575" s="30"/>
      <c r="G575" s="30"/>
    </row>
    <row r="576" spans="1:7" s="2" customFormat="1" ht="25.5">
      <c r="A576" s="13" t="s">
        <v>686</v>
      </c>
      <c r="B576" s="11" t="s">
        <v>687</v>
      </c>
      <c r="C576" s="8">
        <f>SUM(D576:G576)</f>
        <v>327</v>
      </c>
      <c r="D576" s="8">
        <f t="shared" ref="D576:F576" si="94">SUM(D577:D581)</f>
        <v>0</v>
      </c>
      <c r="E576" s="8">
        <f t="shared" si="94"/>
        <v>0</v>
      </c>
      <c r="F576" s="8">
        <f t="shared" si="94"/>
        <v>327</v>
      </c>
      <c r="G576" s="8">
        <f>SUM(G577:G581)</f>
        <v>0</v>
      </c>
    </row>
    <row r="577" spans="1:7" s="1" customFormat="1" ht="12.75">
      <c r="A577" s="12"/>
      <c r="B577" s="10">
        <v>2011</v>
      </c>
      <c r="C577" s="8">
        <f t="shared" ref="C577:C581" si="95">SUM(D577:G577)</f>
        <v>159</v>
      </c>
      <c r="D577" s="8"/>
      <c r="E577" s="8"/>
      <c r="F577" s="8">
        <f t="shared" ref="F577:F578" si="96">F583+F589+F595</f>
        <v>159</v>
      </c>
      <c r="G577" s="8"/>
    </row>
    <row r="578" spans="1:7" s="1" customFormat="1" ht="12.75">
      <c r="A578" s="12"/>
      <c r="B578" s="10">
        <v>2012</v>
      </c>
      <c r="C578" s="8">
        <f t="shared" si="95"/>
        <v>168</v>
      </c>
      <c r="D578" s="8"/>
      <c r="E578" s="8"/>
      <c r="F578" s="8">
        <f t="shared" si="96"/>
        <v>168</v>
      </c>
      <c r="G578" s="8"/>
    </row>
    <row r="579" spans="1:7" s="1" customFormat="1" ht="12.75">
      <c r="A579" s="12"/>
      <c r="B579" s="10">
        <v>2013</v>
      </c>
      <c r="C579" s="8">
        <f t="shared" si="95"/>
        <v>0</v>
      </c>
      <c r="D579" s="8"/>
      <c r="E579" s="8"/>
      <c r="F579" s="8"/>
      <c r="G579" s="8"/>
    </row>
    <row r="580" spans="1:7" s="1" customFormat="1" ht="12.75">
      <c r="A580" s="12"/>
      <c r="B580" s="10">
        <v>2014</v>
      </c>
      <c r="C580" s="8">
        <f t="shared" si="95"/>
        <v>0</v>
      </c>
      <c r="D580" s="8"/>
      <c r="E580" s="8"/>
      <c r="F580" s="8"/>
      <c r="G580" s="8"/>
    </row>
    <row r="581" spans="1:7" s="1" customFormat="1" ht="12.75">
      <c r="A581" s="12"/>
      <c r="B581" s="10">
        <v>2015</v>
      </c>
      <c r="C581" s="8">
        <f t="shared" si="95"/>
        <v>0</v>
      </c>
      <c r="D581" s="8"/>
      <c r="E581" s="8"/>
      <c r="F581" s="8"/>
      <c r="G581" s="8"/>
    </row>
    <row r="582" spans="1:7" s="1" customFormat="1" ht="38.25">
      <c r="A582" s="28" t="s">
        <v>304</v>
      </c>
      <c r="B582" s="29" t="s">
        <v>305</v>
      </c>
      <c r="C582" s="30">
        <f>C583+C584+C585+C586+C587</f>
        <v>52</v>
      </c>
      <c r="D582" s="30">
        <f>D583+D584+D585+D586+D587</f>
        <v>0</v>
      </c>
      <c r="E582" s="30">
        <f>E583+E584+E585+E586+E587</f>
        <v>0</v>
      </c>
      <c r="F582" s="30">
        <f>F583+F584+F585+F586+F587</f>
        <v>52</v>
      </c>
      <c r="G582" s="30">
        <f>G583+G584+G585+G586+G587</f>
        <v>0</v>
      </c>
    </row>
    <row r="583" spans="1:7" s="1" customFormat="1" ht="12.75">
      <c r="A583" s="28"/>
      <c r="B583" s="31">
        <v>2011</v>
      </c>
      <c r="C583" s="30">
        <f>D583+E583+F583+G583</f>
        <v>25</v>
      </c>
      <c r="D583" s="30"/>
      <c r="E583" s="30"/>
      <c r="F583" s="30">
        <v>25</v>
      </c>
      <c r="G583" s="30"/>
    </row>
    <row r="584" spans="1:7" s="1" customFormat="1" ht="12.75">
      <c r="A584" s="28"/>
      <c r="B584" s="31">
        <v>2012</v>
      </c>
      <c r="C584" s="30">
        <f>D584+E584+F584+G584</f>
        <v>27</v>
      </c>
      <c r="D584" s="30"/>
      <c r="E584" s="30"/>
      <c r="F584" s="30">
        <v>27</v>
      </c>
      <c r="G584" s="30"/>
    </row>
    <row r="585" spans="1:7" s="1" customFormat="1" ht="12.75">
      <c r="A585" s="28"/>
      <c r="B585" s="31">
        <v>2013</v>
      </c>
      <c r="C585" s="30">
        <f>D585+E585+F585+G585</f>
        <v>0</v>
      </c>
      <c r="D585" s="30"/>
      <c r="E585" s="30"/>
      <c r="F585" s="30"/>
      <c r="G585" s="30"/>
    </row>
    <row r="586" spans="1:7" s="1" customFormat="1" ht="12.75">
      <c r="A586" s="28"/>
      <c r="B586" s="31">
        <v>2014</v>
      </c>
      <c r="C586" s="30">
        <f>D586+E586+F586+G586</f>
        <v>0</v>
      </c>
      <c r="D586" s="30"/>
      <c r="E586" s="30"/>
      <c r="F586" s="30"/>
      <c r="G586" s="30"/>
    </row>
    <row r="587" spans="1:7" s="1" customFormat="1" ht="12.75">
      <c r="A587" s="28"/>
      <c r="B587" s="31">
        <v>2015</v>
      </c>
      <c r="C587" s="30">
        <f>D587+E587+F587+G587</f>
        <v>0</v>
      </c>
      <c r="D587" s="30"/>
      <c r="E587" s="30"/>
      <c r="F587" s="30"/>
      <c r="G587" s="30"/>
    </row>
    <row r="588" spans="1:7" s="1" customFormat="1" ht="76.5">
      <c r="A588" s="28" t="s">
        <v>306</v>
      </c>
      <c r="B588" s="29" t="s">
        <v>307</v>
      </c>
      <c r="C588" s="30">
        <f>C589+C590+C591+C592+C593</f>
        <v>135</v>
      </c>
      <c r="D588" s="30">
        <f>D589+D590+D591+D592+D593</f>
        <v>0</v>
      </c>
      <c r="E588" s="30">
        <f>E589+E590+E591+E592+E593</f>
        <v>0</v>
      </c>
      <c r="F588" s="30">
        <f>F589+F590+F591+F592+F593</f>
        <v>135</v>
      </c>
      <c r="G588" s="30">
        <f>G589+G590+G591+G592+G593</f>
        <v>0</v>
      </c>
    </row>
    <row r="589" spans="1:7" s="1" customFormat="1" ht="12.75">
      <c r="A589" s="28"/>
      <c r="B589" s="31">
        <v>2011</v>
      </c>
      <c r="C589" s="30">
        <f>D589+E589+F589+G589</f>
        <v>66</v>
      </c>
      <c r="D589" s="30"/>
      <c r="E589" s="30"/>
      <c r="F589" s="30">
        <v>66</v>
      </c>
      <c r="G589" s="30"/>
    </row>
    <row r="590" spans="1:7" s="1" customFormat="1" ht="12.75">
      <c r="A590" s="28"/>
      <c r="B590" s="31">
        <v>2012</v>
      </c>
      <c r="C590" s="30">
        <f>D590+E590+F590+G590</f>
        <v>69</v>
      </c>
      <c r="D590" s="30"/>
      <c r="E590" s="30"/>
      <c r="F590" s="30">
        <v>69</v>
      </c>
      <c r="G590" s="30"/>
    </row>
    <row r="591" spans="1:7" s="1" customFormat="1" ht="12.75">
      <c r="A591" s="28"/>
      <c r="B591" s="31">
        <v>2013</v>
      </c>
      <c r="C591" s="30">
        <f>D591+E591+F591+G591</f>
        <v>0</v>
      </c>
      <c r="D591" s="30"/>
      <c r="E591" s="30"/>
      <c r="F591" s="30"/>
      <c r="G591" s="30"/>
    </row>
    <row r="592" spans="1:7" s="1" customFormat="1" ht="12.75">
      <c r="A592" s="28"/>
      <c r="B592" s="31">
        <v>2014</v>
      </c>
      <c r="C592" s="30">
        <f>D592+E592+F592+G592</f>
        <v>0</v>
      </c>
      <c r="D592" s="30"/>
      <c r="E592" s="30"/>
      <c r="F592" s="30"/>
      <c r="G592" s="30"/>
    </row>
    <row r="593" spans="1:7" s="1" customFormat="1" ht="12.75">
      <c r="A593" s="28"/>
      <c r="B593" s="31">
        <v>2015</v>
      </c>
      <c r="C593" s="30">
        <f>D593+E593+F593+G593</f>
        <v>0</v>
      </c>
      <c r="D593" s="30"/>
      <c r="E593" s="30"/>
      <c r="F593" s="30"/>
      <c r="G593" s="30"/>
    </row>
    <row r="594" spans="1:7" s="1" customFormat="1" ht="38.25">
      <c r="A594" s="28" t="s">
        <v>308</v>
      </c>
      <c r="B594" s="29" t="s">
        <v>309</v>
      </c>
      <c r="C594" s="30">
        <f>C595+C596+C597+C598+C599</f>
        <v>140</v>
      </c>
      <c r="D594" s="30">
        <f>D595+D596+D597+D598+D599</f>
        <v>0</v>
      </c>
      <c r="E594" s="30">
        <f>E595+E596+E597+E598+E599</f>
        <v>0</v>
      </c>
      <c r="F594" s="30">
        <f>F595+F596+F597+F598+F599</f>
        <v>140</v>
      </c>
      <c r="G594" s="30">
        <f>G595+G596+G597+G598+G599</f>
        <v>0</v>
      </c>
    </row>
    <row r="595" spans="1:7" s="1" customFormat="1" ht="12.75">
      <c r="A595" s="28"/>
      <c r="B595" s="31">
        <v>2011</v>
      </c>
      <c r="C595" s="30">
        <f>D595+E595+F595+G595</f>
        <v>68</v>
      </c>
      <c r="D595" s="30"/>
      <c r="E595" s="30"/>
      <c r="F595" s="30">
        <v>68</v>
      </c>
      <c r="G595" s="30"/>
    </row>
    <row r="596" spans="1:7" s="1" customFormat="1" ht="12.75">
      <c r="A596" s="28"/>
      <c r="B596" s="31">
        <v>2012</v>
      </c>
      <c r="C596" s="30">
        <f>D596+E596+F596+G596</f>
        <v>72</v>
      </c>
      <c r="D596" s="30"/>
      <c r="E596" s="30"/>
      <c r="F596" s="30">
        <v>72</v>
      </c>
      <c r="G596" s="30"/>
    </row>
    <row r="597" spans="1:7" s="1" customFormat="1" ht="12.75">
      <c r="A597" s="28"/>
      <c r="B597" s="31">
        <v>2013</v>
      </c>
      <c r="C597" s="30">
        <f>D597+E597+F597+G597</f>
        <v>0</v>
      </c>
      <c r="D597" s="30"/>
      <c r="E597" s="30"/>
      <c r="F597" s="30"/>
      <c r="G597" s="30"/>
    </row>
    <row r="598" spans="1:7" s="1" customFormat="1" ht="12.75">
      <c r="A598" s="28"/>
      <c r="B598" s="31">
        <v>2014</v>
      </c>
      <c r="C598" s="30">
        <f>D598+E598+F598+G598</f>
        <v>0</v>
      </c>
      <c r="D598" s="30"/>
      <c r="E598" s="30"/>
      <c r="F598" s="30"/>
      <c r="G598" s="30"/>
    </row>
    <row r="599" spans="1:7" s="1" customFormat="1" ht="12.75">
      <c r="A599" s="28"/>
      <c r="B599" s="31">
        <v>2015</v>
      </c>
      <c r="C599" s="30">
        <f>D599+E599+F599+G599</f>
        <v>0</v>
      </c>
      <c r="D599" s="30"/>
      <c r="E599" s="30"/>
      <c r="F599" s="30"/>
      <c r="G599" s="30"/>
    </row>
    <row r="600" spans="1:7" s="2" customFormat="1" ht="25.5">
      <c r="A600" s="13" t="s">
        <v>688</v>
      </c>
      <c r="B600" s="11" t="s">
        <v>689</v>
      </c>
      <c r="C600" s="8">
        <f>SUM(D600:G600)</f>
        <v>4052</v>
      </c>
      <c r="D600" s="8">
        <f t="shared" ref="D600:F600" si="97">SUM(D601:D605)</f>
        <v>0</v>
      </c>
      <c r="E600" s="8">
        <f t="shared" si="97"/>
        <v>0</v>
      </c>
      <c r="F600" s="8">
        <f t="shared" si="97"/>
        <v>4052</v>
      </c>
      <c r="G600" s="8">
        <f>SUM(G601:G605)</f>
        <v>0</v>
      </c>
    </row>
    <row r="601" spans="1:7" s="1" customFormat="1" ht="12.75">
      <c r="A601" s="12"/>
      <c r="B601" s="10">
        <v>2011</v>
      </c>
      <c r="C601" s="8">
        <f t="shared" ref="C601:C605" si="98">SUM(D601:G601)</f>
        <v>1950</v>
      </c>
      <c r="D601" s="8"/>
      <c r="E601" s="8"/>
      <c r="F601" s="8">
        <f t="shared" ref="F601:F602" si="99">F607+F613+F619+F625+F631+F637</f>
        <v>1950</v>
      </c>
      <c r="G601" s="8"/>
    </row>
    <row r="602" spans="1:7" s="1" customFormat="1" ht="12.75">
      <c r="A602" s="12"/>
      <c r="B602" s="10">
        <v>2012</v>
      </c>
      <c r="C602" s="8">
        <f t="shared" si="98"/>
        <v>2102</v>
      </c>
      <c r="D602" s="8"/>
      <c r="E602" s="8"/>
      <c r="F602" s="8">
        <f t="shared" si="99"/>
        <v>2102</v>
      </c>
      <c r="G602" s="8"/>
    </row>
    <row r="603" spans="1:7" s="1" customFormat="1" ht="12.75">
      <c r="A603" s="12"/>
      <c r="B603" s="10">
        <v>2013</v>
      </c>
      <c r="C603" s="8">
        <f t="shared" si="98"/>
        <v>0</v>
      </c>
      <c r="D603" s="8"/>
      <c r="E603" s="8"/>
      <c r="F603" s="8"/>
      <c r="G603" s="8"/>
    </row>
    <row r="604" spans="1:7" s="1" customFormat="1" ht="12.75">
      <c r="A604" s="12"/>
      <c r="B604" s="10">
        <v>2014</v>
      </c>
      <c r="C604" s="8">
        <f t="shared" si="98"/>
        <v>0</v>
      </c>
      <c r="D604" s="8"/>
      <c r="E604" s="8"/>
      <c r="F604" s="8"/>
      <c r="G604" s="8"/>
    </row>
    <row r="605" spans="1:7" s="1" customFormat="1" ht="12.75">
      <c r="A605" s="12"/>
      <c r="B605" s="10">
        <v>2015</v>
      </c>
      <c r="C605" s="8">
        <f t="shared" si="98"/>
        <v>0</v>
      </c>
      <c r="D605" s="8"/>
      <c r="E605" s="8"/>
      <c r="F605" s="8"/>
      <c r="G605" s="8"/>
    </row>
    <row r="606" spans="1:7" s="1" customFormat="1" ht="25.5">
      <c r="A606" s="28" t="s">
        <v>310</v>
      </c>
      <c r="B606" s="29" t="s">
        <v>311</v>
      </c>
      <c r="C606" s="30">
        <f>C607+C608+C609+C610+C611</f>
        <v>300</v>
      </c>
      <c r="D606" s="30">
        <f>D607+D608+D609+D610+D611</f>
        <v>0</v>
      </c>
      <c r="E606" s="30">
        <f>E607+E608+E609+E610+E611</f>
        <v>0</v>
      </c>
      <c r="F606" s="30">
        <f>F607+F608+F609+F610+F611</f>
        <v>300</v>
      </c>
      <c r="G606" s="30">
        <f>G607+G608+G609+G610+G611</f>
        <v>0</v>
      </c>
    </row>
    <row r="607" spans="1:7" s="1" customFormat="1" ht="12.75">
      <c r="A607" s="28"/>
      <c r="B607" s="31">
        <v>2011</v>
      </c>
      <c r="C607" s="30">
        <f>D607+E607+F607+G607</f>
        <v>0</v>
      </c>
      <c r="D607" s="30"/>
      <c r="E607" s="30"/>
      <c r="F607" s="30"/>
      <c r="G607" s="30"/>
    </row>
    <row r="608" spans="1:7" s="1" customFormat="1" ht="12.75">
      <c r="A608" s="28"/>
      <c r="B608" s="31">
        <v>2012</v>
      </c>
      <c r="C608" s="30">
        <f>D608+E608+F608+G608</f>
        <v>300</v>
      </c>
      <c r="D608" s="30"/>
      <c r="E608" s="30"/>
      <c r="F608" s="30">
        <v>300</v>
      </c>
      <c r="G608" s="30"/>
    </row>
    <row r="609" spans="1:7" s="1" customFormat="1" ht="12.75">
      <c r="A609" s="28"/>
      <c r="B609" s="31">
        <v>2013</v>
      </c>
      <c r="C609" s="30">
        <f>D609+E609+F609+G609</f>
        <v>0</v>
      </c>
      <c r="D609" s="30"/>
      <c r="E609" s="30"/>
      <c r="F609" s="30"/>
      <c r="G609" s="30"/>
    </row>
    <row r="610" spans="1:7" s="1" customFormat="1" ht="12.75">
      <c r="A610" s="28"/>
      <c r="B610" s="31">
        <v>2014</v>
      </c>
      <c r="C610" s="30">
        <f>D610+E610+F610+G610</f>
        <v>0</v>
      </c>
      <c r="D610" s="30"/>
      <c r="E610" s="30"/>
      <c r="F610" s="30"/>
      <c r="G610" s="30"/>
    </row>
    <row r="611" spans="1:7" s="1" customFormat="1" ht="12.75">
      <c r="A611" s="28"/>
      <c r="B611" s="31">
        <v>2015</v>
      </c>
      <c r="C611" s="30">
        <f>D611+E611+F611+G611</f>
        <v>0</v>
      </c>
      <c r="D611" s="30"/>
      <c r="E611" s="30"/>
      <c r="F611" s="30"/>
      <c r="G611" s="30"/>
    </row>
    <row r="612" spans="1:7" s="1" customFormat="1" ht="38.25">
      <c r="A612" s="28" t="s">
        <v>312</v>
      </c>
      <c r="B612" s="29" t="s">
        <v>313</v>
      </c>
      <c r="C612" s="30">
        <f>C613+C614+C615+C616+C617</f>
        <v>600</v>
      </c>
      <c r="D612" s="30">
        <f>D613+D614+D615+D616+D617</f>
        <v>0</v>
      </c>
      <c r="E612" s="30">
        <f>E613+E614+E615+E616+E617</f>
        <v>0</v>
      </c>
      <c r="F612" s="30">
        <f>F613+F614+F615+F616+F617</f>
        <v>600</v>
      </c>
      <c r="G612" s="30">
        <f>G613+G614+G615+G616+G617</f>
        <v>0</v>
      </c>
    </row>
    <row r="613" spans="1:7" s="1" customFormat="1" ht="12.75">
      <c r="A613" s="28"/>
      <c r="B613" s="31">
        <v>2011</v>
      </c>
      <c r="C613" s="30">
        <f>D613+E613+F613+G613</f>
        <v>300</v>
      </c>
      <c r="D613" s="30"/>
      <c r="E613" s="30"/>
      <c r="F613" s="30">
        <v>300</v>
      </c>
      <c r="G613" s="30"/>
    </row>
    <row r="614" spans="1:7" s="1" customFormat="1" ht="12.75">
      <c r="A614" s="28"/>
      <c r="B614" s="31">
        <v>2012</v>
      </c>
      <c r="C614" s="30">
        <f>D614+E614+F614+G614</f>
        <v>300</v>
      </c>
      <c r="D614" s="30"/>
      <c r="E614" s="30"/>
      <c r="F614" s="30">
        <v>300</v>
      </c>
      <c r="G614" s="30"/>
    </row>
    <row r="615" spans="1:7" s="1" customFormat="1" ht="12.75">
      <c r="A615" s="28"/>
      <c r="B615" s="31">
        <v>2013</v>
      </c>
      <c r="C615" s="30">
        <f>D615+E615+F615+G615</f>
        <v>0</v>
      </c>
      <c r="D615" s="30"/>
      <c r="E615" s="30"/>
      <c r="F615" s="30"/>
      <c r="G615" s="30"/>
    </row>
    <row r="616" spans="1:7" s="1" customFormat="1" ht="12.75">
      <c r="A616" s="28"/>
      <c r="B616" s="31">
        <v>2014</v>
      </c>
      <c r="C616" s="30">
        <f>D616+E616+F616+G616</f>
        <v>0</v>
      </c>
      <c r="D616" s="30"/>
      <c r="E616" s="30"/>
      <c r="F616" s="30"/>
      <c r="G616" s="30"/>
    </row>
    <row r="617" spans="1:7" s="1" customFormat="1" ht="12.75">
      <c r="A617" s="28"/>
      <c r="B617" s="31">
        <v>2015</v>
      </c>
      <c r="C617" s="30">
        <f>D617+E617+F617+G617</f>
        <v>0</v>
      </c>
      <c r="D617" s="30"/>
      <c r="E617" s="30"/>
      <c r="F617" s="30"/>
      <c r="G617" s="30"/>
    </row>
    <row r="618" spans="1:7" s="1" customFormat="1" ht="51">
      <c r="A618" s="28" t="s">
        <v>314</v>
      </c>
      <c r="B618" s="29" t="s">
        <v>315</v>
      </c>
      <c r="C618" s="30">
        <f>C619+C620+C621+C622+C623</f>
        <v>200</v>
      </c>
      <c r="D618" s="30">
        <f>D619+D620+D621+D622+D623</f>
        <v>0</v>
      </c>
      <c r="E618" s="30">
        <f>E619+E620+E621+E622+E623</f>
        <v>0</v>
      </c>
      <c r="F618" s="30">
        <f>F619+F620+F621+F622+F623</f>
        <v>200</v>
      </c>
      <c r="G618" s="30">
        <f>G619+G620+G621+G622+G623</f>
        <v>0</v>
      </c>
    </row>
    <row r="619" spans="1:7" s="1" customFormat="1" ht="12.75">
      <c r="A619" s="28"/>
      <c r="B619" s="31">
        <v>2011</v>
      </c>
      <c r="C619" s="30">
        <f>D619+E619+F619+G619</f>
        <v>100</v>
      </c>
      <c r="D619" s="30"/>
      <c r="E619" s="30"/>
      <c r="F619" s="30">
        <v>100</v>
      </c>
      <c r="G619" s="30"/>
    </row>
    <row r="620" spans="1:7" s="1" customFormat="1" ht="12.75">
      <c r="A620" s="28"/>
      <c r="B620" s="31">
        <v>2012</v>
      </c>
      <c r="C620" s="30">
        <f>D620+E620+F620+G620</f>
        <v>100</v>
      </c>
      <c r="D620" s="30"/>
      <c r="E620" s="30"/>
      <c r="F620" s="30">
        <v>100</v>
      </c>
      <c r="G620" s="30"/>
    </row>
    <row r="621" spans="1:7" s="1" customFormat="1" ht="12.75">
      <c r="A621" s="28"/>
      <c r="B621" s="31">
        <v>2013</v>
      </c>
      <c r="C621" s="30">
        <f>D621+E621+F621+G621</f>
        <v>0</v>
      </c>
      <c r="D621" s="30"/>
      <c r="E621" s="30"/>
      <c r="F621" s="30"/>
      <c r="G621" s="30"/>
    </row>
    <row r="622" spans="1:7" s="1" customFormat="1" ht="12.75">
      <c r="A622" s="28"/>
      <c r="B622" s="31">
        <v>2014</v>
      </c>
      <c r="C622" s="30">
        <f>D622+E622+F622+G622</f>
        <v>0</v>
      </c>
      <c r="D622" s="30"/>
      <c r="E622" s="30"/>
      <c r="F622" s="30"/>
      <c r="G622" s="30"/>
    </row>
    <row r="623" spans="1:7" s="1" customFormat="1" ht="12.75">
      <c r="A623" s="28"/>
      <c r="B623" s="31">
        <v>2015</v>
      </c>
      <c r="C623" s="30">
        <f>D623+E623+F623+G623</f>
        <v>0</v>
      </c>
      <c r="D623" s="30"/>
      <c r="E623" s="30"/>
      <c r="F623" s="30"/>
      <c r="G623" s="30"/>
    </row>
    <row r="624" spans="1:7" s="1" customFormat="1" ht="25.5">
      <c r="A624" s="28" t="s">
        <v>316</v>
      </c>
      <c r="B624" s="29" t="s">
        <v>317</v>
      </c>
      <c r="C624" s="30">
        <f>C625+C626+C627+C628+C629</f>
        <v>780</v>
      </c>
      <c r="D624" s="30">
        <f>D625+D626+D627+D628+D629</f>
        <v>0</v>
      </c>
      <c r="E624" s="30">
        <f>E625+E626+E627+E628+E629</f>
        <v>0</v>
      </c>
      <c r="F624" s="30">
        <f>F625+F626+F627+F628+F629</f>
        <v>780</v>
      </c>
      <c r="G624" s="30">
        <f>G625+G626+G627+G628+G629</f>
        <v>0</v>
      </c>
    </row>
    <row r="625" spans="1:7" s="1" customFormat="1" ht="12.75">
      <c r="A625" s="28"/>
      <c r="B625" s="31">
        <v>2011</v>
      </c>
      <c r="C625" s="30">
        <f>D625+E625+F625+G625</f>
        <v>390</v>
      </c>
      <c r="D625" s="30"/>
      <c r="E625" s="30"/>
      <c r="F625" s="30">
        <v>390</v>
      </c>
      <c r="G625" s="30"/>
    </row>
    <row r="626" spans="1:7" s="1" customFormat="1" ht="12.75">
      <c r="A626" s="28"/>
      <c r="B626" s="31">
        <v>2012</v>
      </c>
      <c r="C626" s="30">
        <f>D626+E626+F626+G626</f>
        <v>390</v>
      </c>
      <c r="D626" s="30"/>
      <c r="E626" s="30"/>
      <c r="F626" s="30">
        <v>390</v>
      </c>
      <c r="G626" s="30"/>
    </row>
    <row r="627" spans="1:7" s="1" customFormat="1" ht="12.75">
      <c r="A627" s="28"/>
      <c r="B627" s="31">
        <v>2013</v>
      </c>
      <c r="C627" s="30">
        <f>D627+E627+F627+G627</f>
        <v>0</v>
      </c>
      <c r="D627" s="30"/>
      <c r="E627" s="30"/>
      <c r="F627" s="30"/>
      <c r="G627" s="30"/>
    </row>
    <row r="628" spans="1:7" s="1" customFormat="1" ht="12.75">
      <c r="A628" s="28"/>
      <c r="B628" s="31">
        <v>2014</v>
      </c>
      <c r="C628" s="30">
        <f>D628+E628+F628+G628</f>
        <v>0</v>
      </c>
      <c r="D628" s="30"/>
      <c r="E628" s="30"/>
      <c r="F628" s="30"/>
      <c r="G628" s="30"/>
    </row>
    <row r="629" spans="1:7" s="1" customFormat="1" ht="12.75">
      <c r="A629" s="28"/>
      <c r="B629" s="31">
        <v>2015</v>
      </c>
      <c r="C629" s="30">
        <f>D629+E629+F629+G629</f>
        <v>0</v>
      </c>
      <c r="D629" s="30"/>
      <c r="E629" s="30"/>
      <c r="F629" s="30"/>
      <c r="G629" s="30"/>
    </row>
    <row r="630" spans="1:7" s="1" customFormat="1" ht="25.5">
      <c r="A630" s="28" t="s">
        <v>318</v>
      </c>
      <c r="B630" s="29" t="s">
        <v>319</v>
      </c>
      <c r="C630" s="30">
        <f>C631+C632+C633+C634+C635</f>
        <v>172</v>
      </c>
      <c r="D630" s="30">
        <f>D631+D632+D633+D634+D635</f>
        <v>0</v>
      </c>
      <c r="E630" s="30">
        <f>E631+E632+E633+E634+E635</f>
        <v>0</v>
      </c>
      <c r="F630" s="30">
        <f>F631+F632+F633+F634+F635</f>
        <v>172</v>
      </c>
      <c r="G630" s="30">
        <f>G631+G632+G633+G634+G635</f>
        <v>0</v>
      </c>
    </row>
    <row r="631" spans="1:7" s="1" customFormat="1" ht="12.75">
      <c r="A631" s="28"/>
      <c r="B631" s="31">
        <v>2011</v>
      </c>
      <c r="C631" s="30">
        <f>D631+E631+F631+G631</f>
        <v>160</v>
      </c>
      <c r="D631" s="30"/>
      <c r="E631" s="30"/>
      <c r="F631" s="30">
        <v>160</v>
      </c>
      <c r="G631" s="30"/>
    </row>
    <row r="632" spans="1:7" s="1" customFormat="1" ht="12.75">
      <c r="A632" s="28"/>
      <c r="B632" s="31">
        <v>2012</v>
      </c>
      <c r="C632" s="30">
        <f>D632+E632+F632+G632</f>
        <v>12</v>
      </c>
      <c r="D632" s="30"/>
      <c r="E632" s="30"/>
      <c r="F632" s="30">
        <v>12</v>
      </c>
      <c r="G632" s="30"/>
    </row>
    <row r="633" spans="1:7" s="1" customFormat="1" ht="12.75">
      <c r="A633" s="28"/>
      <c r="B633" s="31">
        <v>2013</v>
      </c>
      <c r="C633" s="30">
        <f>D633+E633+F633+G633</f>
        <v>0</v>
      </c>
      <c r="D633" s="30"/>
      <c r="E633" s="30"/>
      <c r="F633" s="30"/>
      <c r="G633" s="30"/>
    </row>
    <row r="634" spans="1:7" s="1" customFormat="1" ht="12.75">
      <c r="A634" s="28"/>
      <c r="B634" s="31">
        <v>2014</v>
      </c>
      <c r="C634" s="30">
        <f>D634+E634+F634+G634</f>
        <v>0</v>
      </c>
      <c r="D634" s="30"/>
      <c r="E634" s="30"/>
      <c r="F634" s="30"/>
      <c r="G634" s="30"/>
    </row>
    <row r="635" spans="1:7" s="1" customFormat="1" ht="12.75">
      <c r="A635" s="28"/>
      <c r="B635" s="31">
        <v>2015</v>
      </c>
      <c r="C635" s="30">
        <f>D635+E635+F635+G635</f>
        <v>0</v>
      </c>
      <c r="D635" s="30"/>
      <c r="E635" s="30"/>
      <c r="F635" s="30"/>
      <c r="G635" s="30"/>
    </row>
    <row r="636" spans="1:7" s="1" customFormat="1" ht="127.5">
      <c r="A636" s="28" t="s">
        <v>320</v>
      </c>
      <c r="B636" s="29" t="s">
        <v>321</v>
      </c>
      <c r="C636" s="30">
        <f>C637+C638+C639+C640+C641</f>
        <v>2000</v>
      </c>
      <c r="D636" s="30">
        <f>D637+D638+D639+D640+D641</f>
        <v>0</v>
      </c>
      <c r="E636" s="30">
        <f>E637+E638+E639+E640+E641</f>
        <v>0</v>
      </c>
      <c r="F636" s="30">
        <f>F637+F638+F639+F640+F641</f>
        <v>2000</v>
      </c>
      <c r="G636" s="30">
        <f>G637+G638+G639+G640+G641</f>
        <v>0</v>
      </c>
    </row>
    <row r="637" spans="1:7" s="1" customFormat="1" ht="12.75">
      <c r="A637" s="28"/>
      <c r="B637" s="31">
        <v>2011</v>
      </c>
      <c r="C637" s="30">
        <f>D637+E637+F637+G637</f>
        <v>1000</v>
      </c>
      <c r="D637" s="30"/>
      <c r="E637" s="30"/>
      <c r="F637" s="30">
        <v>1000</v>
      </c>
      <c r="G637" s="30"/>
    </row>
    <row r="638" spans="1:7" s="1" customFormat="1" ht="12.75">
      <c r="A638" s="28"/>
      <c r="B638" s="31">
        <v>2012</v>
      </c>
      <c r="C638" s="30">
        <f>D638+E638+F638+G638</f>
        <v>1000</v>
      </c>
      <c r="D638" s="30"/>
      <c r="E638" s="30"/>
      <c r="F638" s="30">
        <v>1000</v>
      </c>
      <c r="G638" s="30"/>
    </row>
    <row r="639" spans="1:7" s="1" customFormat="1" ht="12.75">
      <c r="A639" s="28"/>
      <c r="B639" s="31">
        <v>2013</v>
      </c>
      <c r="C639" s="30">
        <f>D639+E639+F639+G639</f>
        <v>0</v>
      </c>
      <c r="D639" s="30"/>
      <c r="E639" s="30"/>
      <c r="F639" s="30"/>
      <c r="G639" s="30"/>
    </row>
    <row r="640" spans="1:7" s="1" customFormat="1" ht="12.75">
      <c r="A640" s="28"/>
      <c r="B640" s="31">
        <v>2014</v>
      </c>
      <c r="C640" s="30">
        <f>D640+E640+F640+G640</f>
        <v>0</v>
      </c>
      <c r="D640" s="30"/>
      <c r="E640" s="30"/>
      <c r="F640" s="30"/>
      <c r="G640" s="30"/>
    </row>
    <row r="641" spans="1:7" s="1" customFormat="1" ht="12.75">
      <c r="A641" s="28"/>
      <c r="B641" s="31">
        <v>2015</v>
      </c>
      <c r="C641" s="30">
        <f>D641+E641+F641+G641</f>
        <v>0</v>
      </c>
      <c r="D641" s="30"/>
      <c r="E641" s="30"/>
      <c r="F641" s="30"/>
      <c r="G641" s="30"/>
    </row>
    <row r="642" spans="1:7" s="1" customFormat="1" ht="12.75">
      <c r="A642" s="13" t="s">
        <v>690</v>
      </c>
      <c r="B642" s="11" t="s">
        <v>691</v>
      </c>
      <c r="C642" s="8">
        <f t="shared" ref="C642:D642" si="100">C648</f>
        <v>80</v>
      </c>
      <c r="D642" s="8">
        <f t="shared" si="100"/>
        <v>0</v>
      </c>
      <c r="E642" s="8">
        <f t="shared" ref="E642:F642" si="101">E648</f>
        <v>0</v>
      </c>
      <c r="F642" s="8">
        <f t="shared" si="101"/>
        <v>80</v>
      </c>
      <c r="G642" s="8">
        <f>G648</f>
        <v>0</v>
      </c>
    </row>
    <row r="643" spans="1:7" s="1" customFormat="1" ht="12.75">
      <c r="A643" s="12"/>
      <c r="B643" s="10">
        <v>2011</v>
      </c>
      <c r="C643" s="8">
        <f t="shared" ref="C643" si="102">C649</f>
        <v>50</v>
      </c>
      <c r="D643" s="8"/>
      <c r="E643" s="8"/>
      <c r="F643" s="8">
        <f t="shared" ref="F643:F644" si="103">F649</f>
        <v>50</v>
      </c>
      <c r="G643" s="8"/>
    </row>
    <row r="644" spans="1:7" s="1" customFormat="1" ht="12.75">
      <c r="A644" s="12"/>
      <c r="B644" s="10">
        <v>2012</v>
      </c>
      <c r="C644" s="8">
        <f t="shared" ref="C644" si="104">C650</f>
        <v>30</v>
      </c>
      <c r="D644" s="8"/>
      <c r="E644" s="8"/>
      <c r="F644" s="8">
        <f t="shared" si="103"/>
        <v>30</v>
      </c>
      <c r="G644" s="8"/>
    </row>
    <row r="645" spans="1:7" s="1" customFormat="1" ht="12.75">
      <c r="A645" s="12"/>
      <c r="B645" s="10">
        <v>2013</v>
      </c>
      <c r="C645" s="8">
        <f t="shared" ref="C645" si="105">C651</f>
        <v>0</v>
      </c>
      <c r="D645" s="8"/>
      <c r="E645" s="8"/>
      <c r="F645" s="8"/>
      <c r="G645" s="8"/>
    </row>
    <row r="646" spans="1:7" s="1" customFormat="1" ht="12.75">
      <c r="A646" s="12"/>
      <c r="B646" s="10">
        <v>2014</v>
      </c>
      <c r="C646" s="8">
        <f t="shared" ref="C646" si="106">C652</f>
        <v>0</v>
      </c>
      <c r="D646" s="8"/>
      <c r="E646" s="8"/>
      <c r="F646" s="8"/>
      <c r="G646" s="8"/>
    </row>
    <row r="647" spans="1:7" s="1" customFormat="1" ht="12.75">
      <c r="A647" s="12"/>
      <c r="B647" s="10">
        <v>2015</v>
      </c>
      <c r="C647" s="8">
        <f t="shared" ref="C647" si="107">C653</f>
        <v>0</v>
      </c>
      <c r="D647" s="8"/>
      <c r="E647" s="8"/>
      <c r="F647" s="8"/>
      <c r="G647" s="8"/>
    </row>
    <row r="648" spans="1:7" s="1" customFormat="1" ht="51">
      <c r="A648" s="28" t="s">
        <v>322</v>
      </c>
      <c r="B648" s="29" t="s">
        <v>323</v>
      </c>
      <c r="C648" s="30">
        <f>C649+C650+C651+C652+C653</f>
        <v>80</v>
      </c>
      <c r="D648" s="30">
        <f>D649+D650+D651+D652+D653</f>
        <v>0</v>
      </c>
      <c r="E648" s="30">
        <f>E649+E650+E651+E652+E653</f>
        <v>0</v>
      </c>
      <c r="F648" s="30">
        <f>F649+F650+F651+F652+F653</f>
        <v>80</v>
      </c>
      <c r="G648" s="30">
        <f>G649+G650+G651+G652+G653</f>
        <v>0</v>
      </c>
    </row>
    <row r="649" spans="1:7" s="1" customFormat="1" ht="12.75">
      <c r="A649" s="28"/>
      <c r="B649" s="31">
        <v>2011</v>
      </c>
      <c r="C649" s="30">
        <f>D649+E649+F649+G649</f>
        <v>50</v>
      </c>
      <c r="D649" s="30"/>
      <c r="E649" s="30"/>
      <c r="F649" s="30">
        <v>50</v>
      </c>
      <c r="G649" s="30"/>
    </row>
    <row r="650" spans="1:7" s="1" customFormat="1" ht="12.75">
      <c r="A650" s="28"/>
      <c r="B650" s="31">
        <v>2012</v>
      </c>
      <c r="C650" s="30">
        <f>D650+E650+F650+G650</f>
        <v>30</v>
      </c>
      <c r="D650" s="30"/>
      <c r="E650" s="30"/>
      <c r="F650" s="30">
        <v>30</v>
      </c>
      <c r="G650" s="30"/>
    </row>
    <row r="651" spans="1:7" s="1" customFormat="1" ht="12.75">
      <c r="A651" s="28"/>
      <c r="B651" s="31">
        <v>2013</v>
      </c>
      <c r="C651" s="30">
        <f>D651+E651+F651+G651</f>
        <v>0</v>
      </c>
      <c r="D651" s="30"/>
      <c r="E651" s="30"/>
      <c r="F651" s="30"/>
      <c r="G651" s="30"/>
    </row>
    <row r="652" spans="1:7" s="1" customFormat="1" ht="12.75">
      <c r="A652" s="28"/>
      <c r="B652" s="31">
        <v>2014</v>
      </c>
      <c r="C652" s="30">
        <f>D652+E652+F652+G652</f>
        <v>0</v>
      </c>
      <c r="D652" s="30"/>
      <c r="E652" s="30"/>
      <c r="F652" s="30"/>
      <c r="G652" s="30"/>
    </row>
    <row r="653" spans="1:7" s="1" customFormat="1" ht="12.75">
      <c r="A653" s="28"/>
      <c r="B653" s="31">
        <v>2015</v>
      </c>
      <c r="C653" s="30">
        <f>D653+E653+F653+G653</f>
        <v>0</v>
      </c>
      <c r="D653" s="30"/>
      <c r="E653" s="30"/>
      <c r="F653" s="30"/>
      <c r="G653" s="30"/>
    </row>
    <row r="654" spans="1:7" s="2" customFormat="1" ht="102">
      <c r="A654" s="13" t="s">
        <v>692</v>
      </c>
      <c r="B654" s="11" t="s">
        <v>693</v>
      </c>
      <c r="C654" s="8">
        <f>SUM(D654:G654)</f>
        <v>1718.79</v>
      </c>
      <c r="D654" s="8">
        <f t="shared" ref="D654:F654" si="108">SUM(D655:D659)</f>
        <v>0</v>
      </c>
      <c r="E654" s="8">
        <f t="shared" si="108"/>
        <v>0</v>
      </c>
      <c r="F654" s="8">
        <f t="shared" si="108"/>
        <v>1718.79</v>
      </c>
      <c r="G654" s="8">
        <f>SUM(G655:G659)</f>
        <v>0</v>
      </c>
    </row>
    <row r="655" spans="1:7" s="1" customFormat="1" ht="12.75">
      <c r="A655" s="12"/>
      <c r="B655" s="10">
        <v>2011</v>
      </c>
      <c r="C655" s="8">
        <f t="shared" ref="C655:C659" si="109">SUM(D655:G655)</f>
        <v>819.61</v>
      </c>
      <c r="D655" s="8"/>
      <c r="E655" s="8"/>
      <c r="F655" s="8">
        <f t="shared" ref="F655:F656" si="110">F661+F667+F673+F679+F685+F691+F697+F703+F709+F715+F721+F727+F733+F739+F745+F751+F757+F763+F769</f>
        <v>819.61</v>
      </c>
      <c r="G655" s="8"/>
    </row>
    <row r="656" spans="1:7" s="1" customFormat="1" ht="12.75">
      <c r="A656" s="12"/>
      <c r="B656" s="10">
        <v>2012</v>
      </c>
      <c r="C656" s="8">
        <f t="shared" si="109"/>
        <v>899.18000000000006</v>
      </c>
      <c r="D656" s="8"/>
      <c r="E656" s="8"/>
      <c r="F656" s="8">
        <f t="shared" si="110"/>
        <v>899.18000000000006</v>
      </c>
      <c r="G656" s="8"/>
    </row>
    <row r="657" spans="1:7" s="1" customFormat="1" ht="12.75">
      <c r="A657" s="12"/>
      <c r="B657" s="10">
        <v>2013</v>
      </c>
      <c r="C657" s="8">
        <f t="shared" si="109"/>
        <v>0</v>
      </c>
      <c r="D657" s="8"/>
      <c r="E657" s="8"/>
      <c r="F657" s="8"/>
      <c r="G657" s="8"/>
    </row>
    <row r="658" spans="1:7" s="1" customFormat="1" ht="12.75">
      <c r="A658" s="12"/>
      <c r="B658" s="10">
        <v>2014</v>
      </c>
      <c r="C658" s="8">
        <f t="shared" si="109"/>
        <v>0</v>
      </c>
      <c r="D658" s="8"/>
      <c r="E658" s="8"/>
      <c r="F658" s="8"/>
      <c r="G658" s="8"/>
    </row>
    <row r="659" spans="1:7" s="1" customFormat="1" ht="12.75">
      <c r="A659" s="12"/>
      <c r="B659" s="10">
        <v>2015</v>
      </c>
      <c r="C659" s="8">
        <f t="shared" si="109"/>
        <v>0</v>
      </c>
      <c r="D659" s="8"/>
      <c r="E659" s="8"/>
      <c r="F659" s="8"/>
      <c r="G659" s="8"/>
    </row>
    <row r="660" spans="1:7" s="1" customFormat="1" ht="38.25">
      <c r="A660" s="28" t="s">
        <v>324</v>
      </c>
      <c r="B660" s="29" t="s">
        <v>325</v>
      </c>
      <c r="C660" s="30">
        <f>C661+C662+C663+C664+C665</f>
        <v>163.95</v>
      </c>
      <c r="D660" s="30">
        <f>D661+D662+D663+D664+D665</f>
        <v>0</v>
      </c>
      <c r="E660" s="30">
        <f>E661+E662+E663+E664+E665</f>
        <v>0</v>
      </c>
      <c r="F660" s="30">
        <f>F661+F662+F663+F664+F665</f>
        <v>163.95</v>
      </c>
      <c r="G660" s="30">
        <f>G661+G662+G663+G664+G665</f>
        <v>0</v>
      </c>
    </row>
    <row r="661" spans="1:7" s="1" customFormat="1" ht="12.75">
      <c r="A661" s="28"/>
      <c r="B661" s="31">
        <v>2011</v>
      </c>
      <c r="C661" s="30">
        <f>D661+E661+F661+G661</f>
        <v>77.7</v>
      </c>
      <c r="D661" s="30"/>
      <c r="E661" s="30"/>
      <c r="F661" s="30" t="s">
        <v>326</v>
      </c>
      <c r="G661" s="30"/>
    </row>
    <row r="662" spans="1:7" s="1" customFormat="1" ht="12.75">
      <c r="A662" s="28"/>
      <c r="B662" s="31">
        <v>2012</v>
      </c>
      <c r="C662" s="30">
        <f>D662+E662+F662+G662</f>
        <v>86.25</v>
      </c>
      <c r="D662" s="30"/>
      <c r="E662" s="30"/>
      <c r="F662" s="30" t="s">
        <v>327</v>
      </c>
      <c r="G662" s="30"/>
    </row>
    <row r="663" spans="1:7" s="1" customFormat="1" ht="12.75">
      <c r="A663" s="28"/>
      <c r="B663" s="31">
        <v>2013</v>
      </c>
      <c r="C663" s="30">
        <f>D663+E663+F663+G663</f>
        <v>0</v>
      </c>
      <c r="D663" s="30"/>
      <c r="E663" s="30"/>
      <c r="F663" s="30"/>
      <c r="G663" s="30"/>
    </row>
    <row r="664" spans="1:7" s="1" customFormat="1" ht="12.75">
      <c r="A664" s="28"/>
      <c r="B664" s="31">
        <v>2014</v>
      </c>
      <c r="C664" s="30">
        <f>D664+E664+F664+G664</f>
        <v>0</v>
      </c>
      <c r="D664" s="30"/>
      <c r="E664" s="30"/>
      <c r="F664" s="30"/>
      <c r="G664" s="30"/>
    </row>
    <row r="665" spans="1:7" s="1" customFormat="1" ht="12.75">
      <c r="A665" s="28"/>
      <c r="B665" s="31">
        <v>2015</v>
      </c>
      <c r="C665" s="30">
        <f>D665+E665+F665+G665</f>
        <v>0</v>
      </c>
      <c r="D665" s="30"/>
      <c r="E665" s="30"/>
      <c r="F665" s="30"/>
      <c r="G665" s="30"/>
    </row>
    <row r="666" spans="1:7" s="1" customFormat="1" ht="38.25">
      <c r="A666" s="28" t="s">
        <v>328</v>
      </c>
      <c r="B666" s="29" t="s">
        <v>329</v>
      </c>
      <c r="C666" s="30">
        <f>C667+C668+C669+C670+C671</f>
        <v>175.65</v>
      </c>
      <c r="D666" s="30">
        <f>D667+D668+D669+D670+D671</f>
        <v>0</v>
      </c>
      <c r="E666" s="30">
        <f>E667+E668+E669+E670+E671</f>
        <v>0</v>
      </c>
      <c r="F666" s="30">
        <f>F667+F668+F669+F670+F671</f>
        <v>175.65</v>
      </c>
      <c r="G666" s="30">
        <f>G667+G668+G669+G670+G671</f>
        <v>0</v>
      </c>
    </row>
    <row r="667" spans="1:7" s="1" customFormat="1" ht="12.75">
      <c r="A667" s="28"/>
      <c r="B667" s="31">
        <v>2011</v>
      </c>
      <c r="C667" s="30">
        <f>D667+E667+F667+G667</f>
        <v>83.25</v>
      </c>
      <c r="D667" s="30"/>
      <c r="E667" s="30"/>
      <c r="F667" s="30" t="s">
        <v>330</v>
      </c>
      <c r="G667" s="30"/>
    </row>
    <row r="668" spans="1:7" s="1" customFormat="1" ht="12.75">
      <c r="A668" s="28"/>
      <c r="B668" s="31">
        <v>2012</v>
      </c>
      <c r="C668" s="30">
        <f>D668+E668+F668+G668</f>
        <v>92.4</v>
      </c>
      <c r="D668" s="30"/>
      <c r="E668" s="30"/>
      <c r="F668" s="30" t="s">
        <v>331</v>
      </c>
      <c r="G668" s="30"/>
    </row>
    <row r="669" spans="1:7" s="1" customFormat="1" ht="12.75">
      <c r="A669" s="28"/>
      <c r="B669" s="31">
        <v>2013</v>
      </c>
      <c r="C669" s="30">
        <f>D669+E669+F669+G669</f>
        <v>0</v>
      </c>
      <c r="D669" s="30"/>
      <c r="E669" s="30"/>
      <c r="F669" s="30"/>
      <c r="G669" s="30"/>
    </row>
    <row r="670" spans="1:7" s="1" customFormat="1" ht="12.75">
      <c r="A670" s="28"/>
      <c r="B670" s="31">
        <v>2014</v>
      </c>
      <c r="C670" s="30">
        <f>D670+E670+F670+G670</f>
        <v>0</v>
      </c>
      <c r="D670" s="30"/>
      <c r="E670" s="30"/>
      <c r="F670" s="30"/>
      <c r="G670" s="30"/>
    </row>
    <row r="671" spans="1:7" s="1" customFormat="1" ht="12.75">
      <c r="A671" s="28"/>
      <c r="B671" s="31">
        <v>2015</v>
      </c>
      <c r="C671" s="30">
        <f>D671+E671+F671+G671</f>
        <v>0</v>
      </c>
      <c r="D671" s="30"/>
      <c r="E671" s="30"/>
      <c r="F671" s="30"/>
      <c r="G671" s="30"/>
    </row>
    <row r="672" spans="1:7" s="1" customFormat="1" ht="25.5">
      <c r="A672" s="28" t="s">
        <v>332</v>
      </c>
      <c r="B672" s="29" t="s">
        <v>333</v>
      </c>
      <c r="C672" s="30">
        <f>C673+C674+C675+C676+C677</f>
        <v>819.7</v>
      </c>
      <c r="D672" s="30">
        <f>D673+D674+D675+D676+D677</f>
        <v>0</v>
      </c>
      <c r="E672" s="30">
        <f>E673+E674+E675+E676+E677</f>
        <v>0</v>
      </c>
      <c r="F672" s="30">
        <f>F673+F674+F675+F676+F677</f>
        <v>819.7</v>
      </c>
      <c r="G672" s="30">
        <f>G673+G674+G675+G676+G677</f>
        <v>0</v>
      </c>
    </row>
    <row r="673" spans="1:7" s="1" customFormat="1" ht="12.75">
      <c r="A673" s="28"/>
      <c r="B673" s="31">
        <v>2011</v>
      </c>
      <c r="C673" s="30">
        <f>D673+E673+F673+G673</f>
        <v>388.5</v>
      </c>
      <c r="D673" s="30"/>
      <c r="E673" s="30"/>
      <c r="F673" s="30" t="s">
        <v>334</v>
      </c>
      <c r="G673" s="30"/>
    </row>
    <row r="674" spans="1:7" s="1" customFormat="1" ht="12.75">
      <c r="A674" s="28"/>
      <c r="B674" s="31">
        <v>2012</v>
      </c>
      <c r="C674" s="30">
        <f>D674+E674+F674+G674</f>
        <v>431.2</v>
      </c>
      <c r="D674" s="30"/>
      <c r="E674" s="30"/>
      <c r="F674" s="30" t="s">
        <v>335</v>
      </c>
      <c r="G674" s="30"/>
    </row>
    <row r="675" spans="1:7" s="1" customFormat="1" ht="12.75">
      <c r="A675" s="28"/>
      <c r="B675" s="31">
        <v>2013</v>
      </c>
      <c r="C675" s="30">
        <f>D675+E675+F675+G675</f>
        <v>0</v>
      </c>
      <c r="D675" s="30"/>
      <c r="E675" s="30"/>
      <c r="F675" s="30"/>
      <c r="G675" s="30"/>
    </row>
    <row r="676" spans="1:7" s="1" customFormat="1" ht="12.75">
      <c r="A676" s="28"/>
      <c r="B676" s="31">
        <v>2014</v>
      </c>
      <c r="C676" s="30">
        <f>D676+E676+F676+G676</f>
        <v>0</v>
      </c>
      <c r="D676" s="30"/>
      <c r="E676" s="30"/>
      <c r="F676" s="30"/>
      <c r="G676" s="30"/>
    </row>
    <row r="677" spans="1:7" s="1" customFormat="1" ht="12.75">
      <c r="A677" s="28"/>
      <c r="B677" s="31">
        <v>2015</v>
      </c>
      <c r="C677" s="30">
        <f>D677+E677+F677+G677</f>
        <v>0</v>
      </c>
      <c r="D677" s="30"/>
      <c r="E677" s="30"/>
      <c r="F677" s="30"/>
      <c r="G677" s="30"/>
    </row>
    <row r="678" spans="1:7" s="1" customFormat="1" ht="102">
      <c r="A678" s="28" t="s">
        <v>336</v>
      </c>
      <c r="B678" s="29" t="s">
        <v>337</v>
      </c>
      <c r="C678" s="30">
        <f>C679+C680+C681+C682+C683</f>
        <v>100</v>
      </c>
      <c r="D678" s="30">
        <f>D679+D680+D681+D682+D683</f>
        <v>0</v>
      </c>
      <c r="E678" s="30">
        <f>E679+E680+E681+E682+E683</f>
        <v>0</v>
      </c>
      <c r="F678" s="30">
        <f>F679+F680+F681+F682+F683</f>
        <v>100</v>
      </c>
      <c r="G678" s="30">
        <f>G679+G680+G681+G682+G683</f>
        <v>0</v>
      </c>
    </row>
    <row r="679" spans="1:7" s="1" customFormat="1" ht="12.75">
      <c r="A679" s="28"/>
      <c r="B679" s="31">
        <v>2011</v>
      </c>
      <c r="C679" s="30">
        <f>D679+E679+F679+G679</f>
        <v>50</v>
      </c>
      <c r="D679" s="30"/>
      <c r="E679" s="30"/>
      <c r="F679" s="30">
        <v>50</v>
      </c>
      <c r="G679" s="30"/>
    </row>
    <row r="680" spans="1:7" s="1" customFormat="1" ht="12.75">
      <c r="A680" s="28"/>
      <c r="B680" s="31">
        <v>2012</v>
      </c>
      <c r="C680" s="30">
        <f>D680+E680+F680+G680</f>
        <v>50</v>
      </c>
      <c r="D680" s="30"/>
      <c r="E680" s="30"/>
      <c r="F680" s="30">
        <v>50</v>
      </c>
      <c r="G680" s="30"/>
    </row>
    <row r="681" spans="1:7" s="1" customFormat="1" ht="12.75">
      <c r="A681" s="28"/>
      <c r="B681" s="31">
        <v>2013</v>
      </c>
      <c r="C681" s="30">
        <f>D681+E681+F681+G681</f>
        <v>0</v>
      </c>
      <c r="D681" s="30"/>
      <c r="E681" s="30"/>
      <c r="F681" s="30"/>
      <c r="G681" s="30"/>
    </row>
    <row r="682" spans="1:7" s="1" customFormat="1" ht="12.75">
      <c r="A682" s="28"/>
      <c r="B682" s="31">
        <v>2014</v>
      </c>
      <c r="C682" s="30">
        <f>D682+E682+F682+G682</f>
        <v>0</v>
      </c>
      <c r="D682" s="30"/>
      <c r="E682" s="30"/>
      <c r="F682" s="30"/>
      <c r="G682" s="30"/>
    </row>
    <row r="683" spans="1:7" s="1" customFormat="1" ht="12.75">
      <c r="A683" s="28"/>
      <c r="B683" s="31">
        <v>2015</v>
      </c>
      <c r="C683" s="30">
        <f>D683+E683+F683+G683</f>
        <v>0</v>
      </c>
      <c r="D683" s="30"/>
      <c r="E683" s="30"/>
      <c r="F683" s="30"/>
      <c r="G683" s="30"/>
    </row>
    <row r="684" spans="1:7" s="1" customFormat="1" ht="51">
      <c r="A684" s="28" t="s">
        <v>338</v>
      </c>
      <c r="B684" s="29" t="s">
        <v>339</v>
      </c>
      <c r="C684" s="30">
        <f>C685+C686+C687+C688+C689</f>
        <v>12.99</v>
      </c>
      <c r="D684" s="30">
        <f>D685+D686+D687+D688+D689</f>
        <v>0</v>
      </c>
      <c r="E684" s="30">
        <f>E685+E686+E687+E688+E689</f>
        <v>0</v>
      </c>
      <c r="F684" s="30">
        <f>F685+F686+F687+F688+F689</f>
        <v>12.99</v>
      </c>
      <c r="G684" s="30">
        <f>G685+G686+G687+G688+G689</f>
        <v>0</v>
      </c>
    </row>
    <row r="685" spans="1:7" s="1" customFormat="1" ht="12.75">
      <c r="A685" s="28"/>
      <c r="B685" s="31">
        <v>2011</v>
      </c>
      <c r="C685" s="30">
        <f>D685+E685+F685+G685</f>
        <v>6.16</v>
      </c>
      <c r="D685" s="30"/>
      <c r="E685" s="30"/>
      <c r="F685" s="30" t="s">
        <v>340</v>
      </c>
      <c r="G685" s="30"/>
    </row>
    <row r="686" spans="1:7" s="1" customFormat="1" ht="12.75">
      <c r="A686" s="28"/>
      <c r="B686" s="31">
        <v>2012</v>
      </c>
      <c r="C686" s="30">
        <f>D686+E686+F686+G686</f>
        <v>6.83</v>
      </c>
      <c r="D686" s="30"/>
      <c r="E686" s="30"/>
      <c r="F686" s="30" t="s">
        <v>341</v>
      </c>
      <c r="G686" s="30"/>
    </row>
    <row r="687" spans="1:7" s="1" customFormat="1" ht="12.75">
      <c r="A687" s="28"/>
      <c r="B687" s="31">
        <v>2013</v>
      </c>
      <c r="C687" s="30">
        <f>D687+E687+F687+G687</f>
        <v>0</v>
      </c>
      <c r="D687" s="30"/>
      <c r="E687" s="30"/>
      <c r="F687" s="30"/>
      <c r="G687" s="30"/>
    </row>
    <row r="688" spans="1:7" s="1" customFormat="1" ht="12.75">
      <c r="A688" s="28"/>
      <c r="B688" s="31">
        <v>2014</v>
      </c>
      <c r="C688" s="30">
        <f>D688+E688+F688+G688</f>
        <v>0</v>
      </c>
      <c r="D688" s="30"/>
      <c r="E688" s="30"/>
      <c r="F688" s="30"/>
      <c r="G688" s="30"/>
    </row>
    <row r="689" spans="1:7" s="1" customFormat="1" ht="12.75">
      <c r="A689" s="28"/>
      <c r="B689" s="31">
        <v>2015</v>
      </c>
      <c r="C689" s="30">
        <f>D689+E689+F689+G689</f>
        <v>0</v>
      </c>
      <c r="D689" s="30"/>
      <c r="E689" s="30"/>
      <c r="F689" s="30"/>
      <c r="G689" s="30"/>
    </row>
    <row r="690" spans="1:7" s="1" customFormat="1" ht="38.25">
      <c r="A690" s="28" t="s">
        <v>342</v>
      </c>
      <c r="B690" s="29" t="s">
        <v>343</v>
      </c>
      <c r="C690" s="30">
        <f>C691+C692+C693+C694+C695</f>
        <v>105</v>
      </c>
      <c r="D690" s="30">
        <f>D691+D692+D693+D694+D695</f>
        <v>0</v>
      </c>
      <c r="E690" s="30">
        <f>E691+E692+E693+E694+E695</f>
        <v>0</v>
      </c>
      <c r="F690" s="30">
        <f>F691+F692+F693+F694+F695</f>
        <v>105</v>
      </c>
      <c r="G690" s="30">
        <f>G691+G692+G693+G694+G695</f>
        <v>0</v>
      </c>
    </row>
    <row r="691" spans="1:7" s="1" customFormat="1" ht="12.75">
      <c r="A691" s="28"/>
      <c r="B691" s="31">
        <v>2011</v>
      </c>
      <c r="C691" s="30">
        <f>D691+E691+F691+G691</f>
        <v>50</v>
      </c>
      <c r="D691" s="30"/>
      <c r="E691" s="30"/>
      <c r="F691" s="30">
        <v>50</v>
      </c>
      <c r="G691" s="30"/>
    </row>
    <row r="692" spans="1:7" s="1" customFormat="1" ht="12.75">
      <c r="A692" s="28"/>
      <c r="B692" s="31">
        <v>2012</v>
      </c>
      <c r="C692" s="30">
        <f>D692+E692+F692+G692</f>
        <v>55</v>
      </c>
      <c r="D692" s="30"/>
      <c r="E692" s="30"/>
      <c r="F692" s="30">
        <v>55</v>
      </c>
      <c r="G692" s="30"/>
    </row>
    <row r="693" spans="1:7" s="1" customFormat="1" ht="12.75">
      <c r="A693" s="28"/>
      <c r="B693" s="31">
        <v>2013</v>
      </c>
      <c r="C693" s="30">
        <f>D693+E693+F693+G693</f>
        <v>0</v>
      </c>
      <c r="D693" s="30"/>
      <c r="E693" s="30"/>
      <c r="F693" s="30"/>
      <c r="G693" s="30"/>
    </row>
    <row r="694" spans="1:7" s="1" customFormat="1" ht="12.75">
      <c r="A694" s="28"/>
      <c r="B694" s="31">
        <v>2014</v>
      </c>
      <c r="C694" s="30">
        <f>D694+E694+F694+G694</f>
        <v>0</v>
      </c>
      <c r="D694" s="30"/>
      <c r="E694" s="30"/>
      <c r="F694" s="30"/>
      <c r="G694" s="30"/>
    </row>
    <row r="695" spans="1:7" s="1" customFormat="1" ht="12.75">
      <c r="A695" s="28"/>
      <c r="B695" s="31">
        <v>2015</v>
      </c>
      <c r="C695" s="30">
        <f>D695+E695+F695+G695</f>
        <v>0</v>
      </c>
      <c r="D695" s="30"/>
      <c r="E695" s="30"/>
      <c r="F695" s="30"/>
      <c r="G695" s="30"/>
    </row>
    <row r="696" spans="1:7" s="1" customFormat="1" ht="63.75">
      <c r="A696" s="28" t="s">
        <v>344</v>
      </c>
      <c r="B696" s="29" t="s">
        <v>345</v>
      </c>
      <c r="C696" s="30">
        <f>C697+C698+C699+C700+C701</f>
        <v>67</v>
      </c>
      <c r="D696" s="30">
        <f>D697+D698+D699+D700+D701</f>
        <v>0</v>
      </c>
      <c r="E696" s="30">
        <f>E697+E698+E699+E700+E701</f>
        <v>0</v>
      </c>
      <c r="F696" s="30">
        <f>F697+F698+F699+F700+F701</f>
        <v>67</v>
      </c>
      <c r="G696" s="30">
        <f>G697+G698+G699+G700+G701</f>
        <v>0</v>
      </c>
    </row>
    <row r="697" spans="1:7" s="1" customFormat="1" ht="12.75">
      <c r="A697" s="28"/>
      <c r="B697" s="31">
        <v>2011</v>
      </c>
      <c r="C697" s="30">
        <f>D697+E697+F697+G697</f>
        <v>32</v>
      </c>
      <c r="D697" s="30"/>
      <c r="E697" s="30"/>
      <c r="F697" s="30">
        <v>32</v>
      </c>
      <c r="G697" s="30"/>
    </row>
    <row r="698" spans="1:7" s="1" customFormat="1" ht="12.75">
      <c r="A698" s="28"/>
      <c r="B698" s="31">
        <v>2012</v>
      </c>
      <c r="C698" s="30">
        <f>D698+E698+F698+G698</f>
        <v>35</v>
      </c>
      <c r="D698" s="30"/>
      <c r="E698" s="30"/>
      <c r="F698" s="30">
        <v>35</v>
      </c>
      <c r="G698" s="30"/>
    </row>
    <row r="699" spans="1:7" s="1" customFormat="1" ht="12.75">
      <c r="A699" s="28"/>
      <c r="B699" s="31">
        <v>2013</v>
      </c>
      <c r="C699" s="30">
        <f>D699+E699+F699+G699</f>
        <v>0</v>
      </c>
      <c r="D699" s="30"/>
      <c r="E699" s="30"/>
      <c r="F699" s="30"/>
      <c r="G699" s="30"/>
    </row>
    <row r="700" spans="1:7" s="1" customFormat="1" ht="12.75">
      <c r="A700" s="28"/>
      <c r="B700" s="31">
        <v>2014</v>
      </c>
      <c r="C700" s="30">
        <f>D700+E700+F700+G700</f>
        <v>0</v>
      </c>
      <c r="D700" s="30"/>
      <c r="E700" s="30"/>
      <c r="F700" s="30"/>
      <c r="G700" s="30"/>
    </row>
    <row r="701" spans="1:7" s="1" customFormat="1" ht="12.75">
      <c r="A701" s="28"/>
      <c r="B701" s="31">
        <v>2015</v>
      </c>
      <c r="C701" s="30">
        <f>D701+E701+F701+G701</f>
        <v>0</v>
      </c>
      <c r="D701" s="30"/>
      <c r="E701" s="30"/>
      <c r="F701" s="30"/>
      <c r="G701" s="30"/>
    </row>
    <row r="702" spans="1:7" s="1" customFormat="1" ht="76.5">
      <c r="A702" s="28" t="s">
        <v>346</v>
      </c>
      <c r="B702" s="29" t="s">
        <v>347</v>
      </c>
      <c r="C702" s="30">
        <f>C703+C704+C705+C706+C707</f>
        <v>60</v>
      </c>
      <c r="D702" s="30">
        <f>D703+D704+D705+D706+D707</f>
        <v>0</v>
      </c>
      <c r="E702" s="30">
        <f>E703+E704+E705+E706+E707</f>
        <v>0</v>
      </c>
      <c r="F702" s="30">
        <f>F703+F704+F705+F706+F707</f>
        <v>60</v>
      </c>
      <c r="G702" s="30">
        <f>G703+G704+G705+G706+G707</f>
        <v>0</v>
      </c>
    </row>
    <row r="703" spans="1:7" s="1" customFormat="1" ht="12.75">
      <c r="A703" s="28"/>
      <c r="B703" s="31">
        <v>2011</v>
      </c>
      <c r="C703" s="30">
        <f>D703+E703+F703+G703</f>
        <v>30</v>
      </c>
      <c r="D703" s="30"/>
      <c r="E703" s="30"/>
      <c r="F703" s="30">
        <v>30</v>
      </c>
      <c r="G703" s="30"/>
    </row>
    <row r="704" spans="1:7" s="1" customFormat="1" ht="12.75">
      <c r="A704" s="28"/>
      <c r="B704" s="31">
        <v>2012</v>
      </c>
      <c r="C704" s="30">
        <f>D704+E704+F704+G704</f>
        <v>30</v>
      </c>
      <c r="D704" s="30"/>
      <c r="E704" s="30"/>
      <c r="F704" s="30">
        <v>30</v>
      </c>
      <c r="G704" s="30"/>
    </row>
    <row r="705" spans="1:7" s="1" customFormat="1" ht="12.75">
      <c r="A705" s="28"/>
      <c r="B705" s="31">
        <v>2013</v>
      </c>
      <c r="C705" s="30">
        <f>D705+E705+F705+G705</f>
        <v>0</v>
      </c>
      <c r="D705" s="30"/>
      <c r="E705" s="30"/>
      <c r="F705" s="30"/>
      <c r="G705" s="30"/>
    </row>
    <row r="706" spans="1:7" s="1" customFormat="1" ht="12.75">
      <c r="A706" s="28"/>
      <c r="B706" s="31">
        <v>2014</v>
      </c>
      <c r="C706" s="30">
        <f>D706+E706+F706+G706</f>
        <v>0</v>
      </c>
      <c r="D706" s="30"/>
      <c r="E706" s="30"/>
      <c r="F706" s="30"/>
      <c r="G706" s="30"/>
    </row>
    <row r="707" spans="1:7" s="1" customFormat="1" ht="12.75">
      <c r="A707" s="28"/>
      <c r="B707" s="31">
        <v>2015</v>
      </c>
      <c r="C707" s="30">
        <f>D707+E707+F707+G707</f>
        <v>0</v>
      </c>
      <c r="D707" s="30"/>
      <c r="E707" s="30"/>
      <c r="F707" s="30"/>
      <c r="G707" s="30"/>
    </row>
    <row r="708" spans="1:7" s="1" customFormat="1" ht="89.25">
      <c r="A708" s="28" t="s">
        <v>348</v>
      </c>
      <c r="B708" s="29" t="s">
        <v>349</v>
      </c>
      <c r="C708" s="30">
        <f>C709+C710+C711+C712+C713</f>
        <v>19</v>
      </c>
      <c r="D708" s="30">
        <f>D709+D710+D711+D712+D713</f>
        <v>0</v>
      </c>
      <c r="E708" s="30">
        <f>E709+E710+E711+E712+E713</f>
        <v>0</v>
      </c>
      <c r="F708" s="30">
        <f>F709+F710+F711+F712+F713</f>
        <v>19</v>
      </c>
      <c r="G708" s="30">
        <f>G709+G710+G711+G712+G713</f>
        <v>0</v>
      </c>
    </row>
    <row r="709" spans="1:7" s="1" customFormat="1" ht="12.75">
      <c r="A709" s="28"/>
      <c r="B709" s="31">
        <v>2011</v>
      </c>
      <c r="C709" s="30">
        <f>D709+E709+F709+G709</f>
        <v>9</v>
      </c>
      <c r="D709" s="30"/>
      <c r="E709" s="30"/>
      <c r="F709" s="30">
        <v>9</v>
      </c>
      <c r="G709" s="30"/>
    </row>
    <row r="710" spans="1:7" s="1" customFormat="1" ht="12.75">
      <c r="A710" s="28"/>
      <c r="B710" s="31">
        <v>2012</v>
      </c>
      <c r="C710" s="30">
        <f>D710+E710+F710+G710</f>
        <v>10</v>
      </c>
      <c r="D710" s="30"/>
      <c r="E710" s="30"/>
      <c r="F710" s="30">
        <v>10</v>
      </c>
      <c r="G710" s="30"/>
    </row>
    <row r="711" spans="1:7" s="1" customFormat="1" ht="12.75">
      <c r="A711" s="28"/>
      <c r="B711" s="31">
        <v>2013</v>
      </c>
      <c r="C711" s="30">
        <f>D711+E711+F711+G711</f>
        <v>0</v>
      </c>
      <c r="D711" s="30"/>
      <c r="E711" s="30"/>
      <c r="F711" s="30"/>
      <c r="G711" s="30"/>
    </row>
    <row r="712" spans="1:7" s="1" customFormat="1" ht="12.75">
      <c r="A712" s="28"/>
      <c r="B712" s="31">
        <v>2014</v>
      </c>
      <c r="C712" s="30">
        <f>D712+E712+F712+G712</f>
        <v>0</v>
      </c>
      <c r="D712" s="30"/>
      <c r="E712" s="30"/>
      <c r="F712" s="30"/>
      <c r="G712" s="30"/>
    </row>
    <row r="713" spans="1:7" s="1" customFormat="1" ht="12.75">
      <c r="A713" s="28"/>
      <c r="B713" s="31">
        <v>2015</v>
      </c>
      <c r="C713" s="30">
        <f>D713+E713+F713+G713</f>
        <v>0</v>
      </c>
      <c r="D713" s="30"/>
      <c r="E713" s="30"/>
      <c r="F713" s="30"/>
      <c r="G713" s="30"/>
    </row>
    <row r="714" spans="1:7" s="1" customFormat="1" ht="114.75">
      <c r="A714" s="28" t="s">
        <v>350</v>
      </c>
      <c r="B714" s="29" t="s">
        <v>351</v>
      </c>
      <c r="C714" s="30">
        <f>C715+C716+C717+C718+C719</f>
        <v>68</v>
      </c>
      <c r="D714" s="30">
        <f>D715+D716+D717+D718+D719</f>
        <v>0</v>
      </c>
      <c r="E714" s="30">
        <f>E715+E716+E717+E718+E719</f>
        <v>0</v>
      </c>
      <c r="F714" s="30">
        <f>F715+F716+F717+F718+F719</f>
        <v>68</v>
      </c>
      <c r="G714" s="30">
        <f>G715+G716+G717+G718+G719</f>
        <v>0</v>
      </c>
    </row>
    <row r="715" spans="1:7" s="1" customFormat="1" ht="12.75">
      <c r="A715" s="28"/>
      <c r="B715" s="31">
        <v>2011</v>
      </c>
      <c r="C715" s="30">
        <f>D715+E715+F715+G715</f>
        <v>33</v>
      </c>
      <c r="D715" s="30"/>
      <c r="E715" s="30"/>
      <c r="F715" s="30">
        <v>33</v>
      </c>
      <c r="G715" s="30"/>
    </row>
    <row r="716" spans="1:7" s="1" customFormat="1" ht="12.75">
      <c r="A716" s="28"/>
      <c r="B716" s="31">
        <v>2012</v>
      </c>
      <c r="C716" s="30">
        <f>D716+E716+F716+G716</f>
        <v>35</v>
      </c>
      <c r="D716" s="30"/>
      <c r="E716" s="30"/>
      <c r="F716" s="30">
        <v>35</v>
      </c>
      <c r="G716" s="30"/>
    </row>
    <row r="717" spans="1:7" s="1" customFormat="1" ht="12.75">
      <c r="A717" s="28"/>
      <c r="B717" s="31">
        <v>2013</v>
      </c>
      <c r="C717" s="30">
        <f>D717+E717+F717+G717</f>
        <v>0</v>
      </c>
      <c r="D717" s="30"/>
      <c r="E717" s="30"/>
      <c r="F717" s="30"/>
      <c r="G717" s="30"/>
    </row>
    <row r="718" spans="1:7" s="1" customFormat="1" ht="12.75">
      <c r="A718" s="28"/>
      <c r="B718" s="31">
        <v>2014</v>
      </c>
      <c r="C718" s="30">
        <f>D718+E718+F718+G718</f>
        <v>0</v>
      </c>
      <c r="D718" s="30"/>
      <c r="E718" s="30"/>
      <c r="F718" s="30"/>
      <c r="G718" s="30"/>
    </row>
    <row r="719" spans="1:7" s="1" customFormat="1" ht="12.75">
      <c r="A719" s="28"/>
      <c r="B719" s="31">
        <v>2015</v>
      </c>
      <c r="C719" s="30">
        <f>D719+E719+F719+G719</f>
        <v>0</v>
      </c>
      <c r="D719" s="30"/>
      <c r="E719" s="30"/>
      <c r="F719" s="30"/>
      <c r="G719" s="30"/>
    </row>
    <row r="720" spans="1:7" s="1" customFormat="1" ht="25.5">
      <c r="A720" s="28" t="s">
        <v>352</v>
      </c>
      <c r="B720" s="29" t="s">
        <v>353</v>
      </c>
      <c r="C720" s="30">
        <f>C721+C722+C723+C724+C725</f>
        <v>15</v>
      </c>
      <c r="D720" s="30">
        <f>D721+D722+D723+D724+D725</f>
        <v>0</v>
      </c>
      <c r="E720" s="30">
        <f>E721+E722+E723+E724+E725</f>
        <v>0</v>
      </c>
      <c r="F720" s="30">
        <f>F721+F722+F723+F724+F725</f>
        <v>15</v>
      </c>
      <c r="G720" s="30">
        <f>G721+G722+G723+G724+G725</f>
        <v>0</v>
      </c>
    </row>
    <row r="721" spans="1:7" s="1" customFormat="1" ht="12.75">
      <c r="A721" s="28"/>
      <c r="B721" s="31">
        <v>2011</v>
      </c>
      <c r="C721" s="30">
        <f>D721+E721+F721+G721</f>
        <v>7</v>
      </c>
      <c r="D721" s="30"/>
      <c r="E721" s="30"/>
      <c r="F721" s="30">
        <v>7</v>
      </c>
      <c r="G721" s="30"/>
    </row>
    <row r="722" spans="1:7" s="1" customFormat="1" ht="12.75">
      <c r="A722" s="28"/>
      <c r="B722" s="31">
        <v>2012</v>
      </c>
      <c r="C722" s="30">
        <f>D722+E722+F722+G722</f>
        <v>8</v>
      </c>
      <c r="D722" s="30"/>
      <c r="E722" s="30"/>
      <c r="F722" s="30">
        <v>8</v>
      </c>
      <c r="G722" s="30"/>
    </row>
    <row r="723" spans="1:7" s="1" customFormat="1" ht="12.75">
      <c r="A723" s="28"/>
      <c r="B723" s="31">
        <v>2013</v>
      </c>
      <c r="C723" s="30">
        <f>D723+E723+F723+G723</f>
        <v>0</v>
      </c>
      <c r="D723" s="30"/>
      <c r="E723" s="30"/>
      <c r="F723" s="30"/>
      <c r="G723" s="30"/>
    </row>
    <row r="724" spans="1:7" s="1" customFormat="1" ht="12.75">
      <c r="A724" s="28"/>
      <c r="B724" s="31">
        <v>2014</v>
      </c>
      <c r="C724" s="30">
        <f>D724+E724+F724+G724</f>
        <v>0</v>
      </c>
      <c r="D724" s="30"/>
      <c r="E724" s="30"/>
      <c r="F724" s="30"/>
      <c r="G724" s="30"/>
    </row>
    <row r="725" spans="1:7" s="1" customFormat="1" ht="12.75">
      <c r="A725" s="28"/>
      <c r="B725" s="31">
        <v>2015</v>
      </c>
      <c r="C725" s="30">
        <f>D725+E725+F725+G725</f>
        <v>0</v>
      </c>
      <c r="D725" s="30"/>
      <c r="E725" s="30"/>
      <c r="F725" s="30"/>
      <c r="G725" s="30"/>
    </row>
    <row r="726" spans="1:7" s="1" customFormat="1" ht="25.5">
      <c r="A726" s="28" t="s">
        <v>354</v>
      </c>
      <c r="B726" s="29" t="s">
        <v>355</v>
      </c>
      <c r="C726" s="30">
        <f>C727+C728+C729+C730+C731</f>
        <v>15</v>
      </c>
      <c r="D726" s="30">
        <f>D727+D728+D729+D730+D731</f>
        <v>0</v>
      </c>
      <c r="E726" s="30">
        <f>E727+E728+E729+E730+E731</f>
        <v>0</v>
      </c>
      <c r="F726" s="30">
        <f>F727+F728+F729+F730+F731</f>
        <v>15</v>
      </c>
      <c r="G726" s="30">
        <f>G727+G728+G729+G730+G731</f>
        <v>0</v>
      </c>
    </row>
    <row r="727" spans="1:7" s="1" customFormat="1" ht="12.75">
      <c r="A727" s="28"/>
      <c r="B727" s="31">
        <v>2011</v>
      </c>
      <c r="C727" s="30">
        <f>D727+E727+F727+G727</f>
        <v>7</v>
      </c>
      <c r="D727" s="30"/>
      <c r="E727" s="30"/>
      <c r="F727" s="30">
        <v>7</v>
      </c>
      <c r="G727" s="30"/>
    </row>
    <row r="728" spans="1:7" s="1" customFormat="1" ht="12.75">
      <c r="A728" s="28"/>
      <c r="B728" s="31">
        <v>2012</v>
      </c>
      <c r="C728" s="30">
        <f>D728+E728+F728+G728</f>
        <v>8</v>
      </c>
      <c r="D728" s="30"/>
      <c r="E728" s="30"/>
      <c r="F728" s="30">
        <v>8</v>
      </c>
      <c r="G728" s="30"/>
    </row>
    <row r="729" spans="1:7" s="1" customFormat="1" ht="12.75">
      <c r="A729" s="28"/>
      <c r="B729" s="31">
        <v>2013</v>
      </c>
      <c r="C729" s="30">
        <f>D729+E729+F729+G729</f>
        <v>0</v>
      </c>
      <c r="D729" s="30"/>
      <c r="E729" s="30"/>
      <c r="F729" s="30"/>
      <c r="G729" s="30"/>
    </row>
    <row r="730" spans="1:7" s="1" customFormat="1" ht="12.75">
      <c r="A730" s="28"/>
      <c r="B730" s="31">
        <v>2014</v>
      </c>
      <c r="C730" s="30">
        <f>D730+E730+F730+G730</f>
        <v>0</v>
      </c>
      <c r="D730" s="30"/>
      <c r="E730" s="30"/>
      <c r="F730" s="30"/>
      <c r="G730" s="30"/>
    </row>
    <row r="731" spans="1:7" s="1" customFormat="1" ht="12.75">
      <c r="A731" s="28"/>
      <c r="B731" s="31">
        <v>2015</v>
      </c>
      <c r="C731" s="30">
        <f>D731+E731+F731+G731</f>
        <v>0</v>
      </c>
      <c r="D731" s="30"/>
      <c r="E731" s="30"/>
      <c r="F731" s="30"/>
      <c r="G731" s="30"/>
    </row>
    <row r="732" spans="1:7" s="1" customFormat="1" ht="63.75">
      <c r="A732" s="28" t="s">
        <v>356</v>
      </c>
      <c r="B732" s="29" t="s">
        <v>357</v>
      </c>
      <c r="C732" s="30">
        <f>C733+C734+C735+C736+C737</f>
        <v>45</v>
      </c>
      <c r="D732" s="30">
        <f>D733+D734+D735+D736+D737</f>
        <v>0</v>
      </c>
      <c r="E732" s="30">
        <f>E733+E734+E735+E736+E737</f>
        <v>0</v>
      </c>
      <c r="F732" s="30">
        <f>F733+F734+F735+F736+F737</f>
        <v>45</v>
      </c>
      <c r="G732" s="30">
        <f>G733+G734+G735+G736+G737</f>
        <v>0</v>
      </c>
    </row>
    <row r="733" spans="1:7" s="1" customFormat="1" ht="12.75">
      <c r="A733" s="28"/>
      <c r="B733" s="31">
        <v>2011</v>
      </c>
      <c r="C733" s="30">
        <f>D733+E733+F733+G733</f>
        <v>20</v>
      </c>
      <c r="D733" s="30"/>
      <c r="E733" s="30"/>
      <c r="F733" s="30">
        <v>20</v>
      </c>
      <c r="G733" s="30"/>
    </row>
    <row r="734" spans="1:7" s="1" customFormat="1" ht="12.75">
      <c r="A734" s="28"/>
      <c r="B734" s="31">
        <v>2012</v>
      </c>
      <c r="C734" s="30">
        <f>D734+E734+F734+G734</f>
        <v>25</v>
      </c>
      <c r="D734" s="30"/>
      <c r="E734" s="30"/>
      <c r="F734" s="30">
        <v>25</v>
      </c>
      <c r="G734" s="30"/>
    </row>
    <row r="735" spans="1:7" s="1" customFormat="1" ht="12.75">
      <c r="A735" s="28"/>
      <c r="B735" s="31">
        <v>2013</v>
      </c>
      <c r="C735" s="30">
        <f>D735+E735+F735+G735</f>
        <v>0</v>
      </c>
      <c r="D735" s="30"/>
      <c r="E735" s="30"/>
      <c r="F735" s="30"/>
      <c r="G735" s="30"/>
    </row>
    <row r="736" spans="1:7" s="1" customFormat="1" ht="12.75">
      <c r="A736" s="28"/>
      <c r="B736" s="31">
        <v>2014</v>
      </c>
      <c r="C736" s="30">
        <f>D736+E736+F736+G736</f>
        <v>0</v>
      </c>
      <c r="D736" s="30"/>
      <c r="E736" s="30"/>
      <c r="F736" s="30"/>
      <c r="G736" s="30"/>
    </row>
    <row r="737" spans="1:7" s="1" customFormat="1" ht="12.75">
      <c r="A737" s="28"/>
      <c r="B737" s="31">
        <v>2015</v>
      </c>
      <c r="C737" s="30">
        <f>D737+E737+F737+G737</f>
        <v>0</v>
      </c>
      <c r="D737" s="30"/>
      <c r="E737" s="30"/>
      <c r="F737" s="30"/>
      <c r="G737" s="30"/>
    </row>
    <row r="738" spans="1:7" s="1" customFormat="1" ht="51">
      <c r="A738" s="28" t="s">
        <v>358</v>
      </c>
      <c r="B738" s="29" t="s">
        <v>359</v>
      </c>
      <c r="C738" s="30">
        <f>C739+C740+C741+C742+C743</f>
        <v>10</v>
      </c>
      <c r="D738" s="30">
        <f>D739+D740+D741+D742+D743</f>
        <v>0</v>
      </c>
      <c r="E738" s="30">
        <f>E739+E740+E741+E742+E743</f>
        <v>0</v>
      </c>
      <c r="F738" s="30">
        <f>F739+F740+F741+F742+F743</f>
        <v>10</v>
      </c>
      <c r="G738" s="30">
        <f>G739+G740+G741+G742+G743</f>
        <v>0</v>
      </c>
    </row>
    <row r="739" spans="1:7" s="1" customFormat="1" ht="12.75">
      <c r="A739" s="28"/>
      <c r="B739" s="31">
        <v>2011</v>
      </c>
      <c r="C739" s="30">
        <f>D739+E739+F739+G739</f>
        <v>5</v>
      </c>
      <c r="D739" s="30"/>
      <c r="E739" s="30"/>
      <c r="F739" s="30">
        <v>5</v>
      </c>
      <c r="G739" s="30"/>
    </row>
    <row r="740" spans="1:7" s="1" customFormat="1" ht="12.75">
      <c r="A740" s="28"/>
      <c r="B740" s="31">
        <v>2012</v>
      </c>
      <c r="C740" s="30">
        <f>D740+E740+F740+G740</f>
        <v>5</v>
      </c>
      <c r="D740" s="30"/>
      <c r="E740" s="30"/>
      <c r="F740" s="30">
        <v>5</v>
      </c>
      <c r="G740" s="30"/>
    </row>
    <row r="741" spans="1:7" s="1" customFormat="1" ht="12.75">
      <c r="A741" s="28"/>
      <c r="B741" s="31">
        <v>2013</v>
      </c>
      <c r="C741" s="30">
        <f>D741+E741+F741+G741</f>
        <v>0</v>
      </c>
      <c r="D741" s="30"/>
      <c r="E741" s="30"/>
      <c r="F741" s="30"/>
      <c r="G741" s="30"/>
    </row>
    <row r="742" spans="1:7" s="1" customFormat="1" ht="12.75">
      <c r="A742" s="28"/>
      <c r="B742" s="31">
        <v>2014</v>
      </c>
      <c r="C742" s="30">
        <f>D742+E742+F742+G742</f>
        <v>0</v>
      </c>
      <c r="D742" s="30"/>
      <c r="E742" s="30"/>
      <c r="F742" s="30"/>
      <c r="G742" s="30"/>
    </row>
    <row r="743" spans="1:7" s="1" customFormat="1" ht="12.75">
      <c r="A743" s="28"/>
      <c r="B743" s="31">
        <v>2015</v>
      </c>
      <c r="C743" s="30">
        <f>D743+E743+F743+G743</f>
        <v>0</v>
      </c>
      <c r="D743" s="30"/>
      <c r="E743" s="30"/>
      <c r="F743" s="30"/>
      <c r="G743" s="30"/>
    </row>
    <row r="744" spans="1:7" s="1" customFormat="1" ht="89.25">
      <c r="A744" s="28" t="s">
        <v>360</v>
      </c>
      <c r="B744" s="29" t="s">
        <v>361</v>
      </c>
      <c r="C744" s="30">
        <f>C745+C746+C747+C748+C749</f>
        <v>7.5</v>
      </c>
      <c r="D744" s="30">
        <f>D745+D746+D747+D748+D749</f>
        <v>0</v>
      </c>
      <c r="E744" s="30">
        <f>E745+E746+E747+E748+E749</f>
        <v>0</v>
      </c>
      <c r="F744" s="30">
        <f>F745+F746+F747+F748+F749</f>
        <v>7.5</v>
      </c>
      <c r="G744" s="30">
        <f>G745+G746+G747+G748+G749</f>
        <v>0</v>
      </c>
    </row>
    <row r="745" spans="1:7" s="1" customFormat="1" ht="12.75">
      <c r="A745" s="28"/>
      <c r="B745" s="31">
        <v>2011</v>
      </c>
      <c r="C745" s="30">
        <f>D745+E745+F745+G745</f>
        <v>3.5</v>
      </c>
      <c r="D745" s="30"/>
      <c r="E745" s="30"/>
      <c r="F745" s="30" t="s">
        <v>362</v>
      </c>
      <c r="G745" s="30"/>
    </row>
    <row r="746" spans="1:7" s="1" customFormat="1" ht="12.75">
      <c r="A746" s="28"/>
      <c r="B746" s="31">
        <v>2012</v>
      </c>
      <c r="C746" s="30">
        <f>D746+E746+F746+G746</f>
        <v>4</v>
      </c>
      <c r="D746" s="30"/>
      <c r="E746" s="30"/>
      <c r="F746" s="30">
        <v>4</v>
      </c>
      <c r="G746" s="30"/>
    </row>
    <row r="747" spans="1:7" s="1" customFormat="1" ht="12.75">
      <c r="A747" s="28"/>
      <c r="B747" s="31">
        <v>2013</v>
      </c>
      <c r="C747" s="30">
        <f>D747+E747+F747+G747</f>
        <v>0</v>
      </c>
      <c r="D747" s="30"/>
      <c r="E747" s="30"/>
      <c r="F747" s="30"/>
      <c r="G747" s="30"/>
    </row>
    <row r="748" spans="1:7" s="1" customFormat="1" ht="12.75">
      <c r="A748" s="28"/>
      <c r="B748" s="31">
        <v>2014</v>
      </c>
      <c r="C748" s="30">
        <f>D748+E748+F748+G748</f>
        <v>0</v>
      </c>
      <c r="D748" s="30"/>
      <c r="E748" s="30"/>
      <c r="F748" s="30"/>
      <c r="G748" s="30"/>
    </row>
    <row r="749" spans="1:7" s="1" customFormat="1" ht="12.75">
      <c r="A749" s="28"/>
      <c r="B749" s="31">
        <v>2015</v>
      </c>
      <c r="C749" s="30">
        <f>D749+E749+F749+G749</f>
        <v>0</v>
      </c>
      <c r="D749" s="30"/>
      <c r="E749" s="30"/>
      <c r="F749" s="30"/>
      <c r="G749" s="30"/>
    </row>
    <row r="750" spans="1:7" s="1" customFormat="1" ht="76.5">
      <c r="A750" s="28" t="s">
        <v>363</v>
      </c>
      <c r="B750" s="29" t="s">
        <v>364</v>
      </c>
      <c r="C750" s="30">
        <f>C751+C752+C753+C754+C755</f>
        <v>2</v>
      </c>
      <c r="D750" s="30">
        <f>D751+D752+D753+D754+D755</f>
        <v>0</v>
      </c>
      <c r="E750" s="30">
        <f>E751+E752+E753+E754+E755</f>
        <v>0</v>
      </c>
      <c r="F750" s="30">
        <f>F751+F752+F753+F754+F755</f>
        <v>2</v>
      </c>
      <c r="G750" s="30">
        <f>G751+G752+G753+G754+G755</f>
        <v>0</v>
      </c>
    </row>
    <row r="751" spans="1:7" s="1" customFormat="1" ht="12.75">
      <c r="A751" s="28"/>
      <c r="B751" s="31">
        <v>2011</v>
      </c>
      <c r="C751" s="30">
        <f>D751+E751+F751+G751</f>
        <v>1</v>
      </c>
      <c r="D751" s="30"/>
      <c r="E751" s="30"/>
      <c r="F751" s="30">
        <v>1</v>
      </c>
      <c r="G751" s="30"/>
    </row>
    <row r="752" spans="1:7" s="1" customFormat="1" ht="12.75">
      <c r="A752" s="28"/>
      <c r="B752" s="31">
        <v>2012</v>
      </c>
      <c r="C752" s="30">
        <f>D752+E752+F752+G752</f>
        <v>1</v>
      </c>
      <c r="D752" s="30"/>
      <c r="E752" s="30"/>
      <c r="F752" s="30">
        <v>1</v>
      </c>
      <c r="G752" s="30"/>
    </row>
    <row r="753" spans="1:7" s="1" customFormat="1" ht="12.75">
      <c r="A753" s="28"/>
      <c r="B753" s="31">
        <v>2013</v>
      </c>
      <c r="C753" s="30">
        <f>D753+E753+F753+G753</f>
        <v>0</v>
      </c>
      <c r="D753" s="30"/>
      <c r="E753" s="30"/>
      <c r="F753" s="30"/>
      <c r="G753" s="30"/>
    </row>
    <row r="754" spans="1:7" s="1" customFormat="1" ht="12.75">
      <c r="A754" s="28"/>
      <c r="B754" s="31">
        <v>2014</v>
      </c>
      <c r="C754" s="30">
        <f>D754+E754+F754+G754</f>
        <v>0</v>
      </c>
      <c r="D754" s="30"/>
      <c r="E754" s="30"/>
      <c r="F754" s="30"/>
      <c r="G754" s="30"/>
    </row>
    <row r="755" spans="1:7" s="1" customFormat="1" ht="12.75">
      <c r="A755" s="28"/>
      <c r="B755" s="31">
        <v>2015</v>
      </c>
      <c r="C755" s="30">
        <f>D755+E755+F755+G755</f>
        <v>0</v>
      </c>
      <c r="D755" s="30"/>
      <c r="E755" s="30"/>
      <c r="F755" s="30"/>
      <c r="G755" s="30"/>
    </row>
    <row r="756" spans="1:7" s="1" customFormat="1" ht="51">
      <c r="A756" s="28" t="s">
        <v>365</v>
      </c>
      <c r="B756" s="29" t="s">
        <v>366</v>
      </c>
      <c r="C756" s="30">
        <f>C757+C758+C759+C760+C761</f>
        <v>30</v>
      </c>
      <c r="D756" s="30">
        <f>D757+D758+D759+D760+D761</f>
        <v>0</v>
      </c>
      <c r="E756" s="30">
        <f>E757+E758+E759+E760+E761</f>
        <v>0</v>
      </c>
      <c r="F756" s="30">
        <f>F757+F758+F759+F760+F761</f>
        <v>30</v>
      </c>
      <c r="G756" s="30">
        <f>G757+G758+G759+G760+G761</f>
        <v>0</v>
      </c>
    </row>
    <row r="757" spans="1:7" s="1" customFormat="1" ht="12.75">
      <c r="A757" s="28"/>
      <c r="B757" s="31">
        <v>2011</v>
      </c>
      <c r="C757" s="30">
        <f>D757+E757+F757+G757</f>
        <v>15</v>
      </c>
      <c r="D757" s="30"/>
      <c r="E757" s="30"/>
      <c r="F757" s="30">
        <v>15</v>
      </c>
      <c r="G757" s="30"/>
    </row>
    <row r="758" spans="1:7" s="1" customFormat="1" ht="12.75">
      <c r="A758" s="28"/>
      <c r="B758" s="31">
        <v>2012</v>
      </c>
      <c r="C758" s="30">
        <f>D758+E758+F758+G758</f>
        <v>15</v>
      </c>
      <c r="D758" s="30"/>
      <c r="E758" s="30"/>
      <c r="F758" s="30">
        <v>15</v>
      </c>
      <c r="G758" s="30"/>
    </row>
    <row r="759" spans="1:7" s="1" customFormat="1" ht="12.75">
      <c r="A759" s="28"/>
      <c r="B759" s="31">
        <v>2013</v>
      </c>
      <c r="C759" s="30">
        <f>D759+E759+F759+G759</f>
        <v>0</v>
      </c>
      <c r="D759" s="30"/>
      <c r="E759" s="30"/>
      <c r="F759" s="30"/>
      <c r="G759" s="30"/>
    </row>
    <row r="760" spans="1:7" s="1" customFormat="1" ht="12.75">
      <c r="A760" s="28"/>
      <c r="B760" s="31">
        <v>2014</v>
      </c>
      <c r="C760" s="30">
        <f>D760+E760+F760+G760</f>
        <v>0</v>
      </c>
      <c r="D760" s="30"/>
      <c r="E760" s="30"/>
      <c r="F760" s="30"/>
      <c r="G760" s="30"/>
    </row>
    <row r="761" spans="1:7" s="1" customFormat="1" ht="12.75">
      <c r="A761" s="28"/>
      <c r="B761" s="31">
        <v>2015</v>
      </c>
      <c r="C761" s="30">
        <f>D761+E761+F761+G761</f>
        <v>0</v>
      </c>
      <c r="D761" s="30"/>
      <c r="E761" s="30"/>
      <c r="F761" s="30"/>
      <c r="G761" s="30"/>
    </row>
    <row r="762" spans="1:7" s="1" customFormat="1" ht="38.25">
      <c r="A762" s="28" t="s">
        <v>367</v>
      </c>
      <c r="B762" s="29" t="s">
        <v>368</v>
      </c>
      <c r="C762" s="30">
        <f>C763+C764+C765+C766+C767</f>
        <v>1</v>
      </c>
      <c r="D762" s="30">
        <f>D763+D764+D765+D766+D767</f>
        <v>0</v>
      </c>
      <c r="E762" s="30">
        <f>E763+E764+E765+E766+E767</f>
        <v>0</v>
      </c>
      <c r="F762" s="30">
        <f>F763+F764+F765+F766+F767</f>
        <v>1</v>
      </c>
      <c r="G762" s="30">
        <f>G763+G764+G765+G766+G767</f>
        <v>0</v>
      </c>
    </row>
    <row r="763" spans="1:7" s="1" customFormat="1" ht="12.75">
      <c r="A763" s="28"/>
      <c r="B763" s="31">
        <v>2011</v>
      </c>
      <c r="C763" s="30">
        <f>D763+E763+F763+G763</f>
        <v>0.5</v>
      </c>
      <c r="D763" s="30"/>
      <c r="E763" s="30"/>
      <c r="F763" s="30" t="s">
        <v>369</v>
      </c>
      <c r="G763" s="30"/>
    </row>
    <row r="764" spans="1:7" s="1" customFormat="1" ht="12.75">
      <c r="A764" s="28"/>
      <c r="B764" s="31">
        <v>2012</v>
      </c>
      <c r="C764" s="30">
        <f>D764+E764+F764+G764</f>
        <v>0.5</v>
      </c>
      <c r="D764" s="30"/>
      <c r="E764" s="30"/>
      <c r="F764" s="30" t="s">
        <v>369</v>
      </c>
      <c r="G764" s="30"/>
    </row>
    <row r="765" spans="1:7" s="1" customFormat="1" ht="12.75">
      <c r="A765" s="28"/>
      <c r="B765" s="31">
        <v>2013</v>
      </c>
      <c r="C765" s="30">
        <f>D765+E765+F765+G765</f>
        <v>0</v>
      </c>
      <c r="D765" s="30"/>
      <c r="E765" s="30"/>
      <c r="F765" s="30"/>
      <c r="G765" s="30"/>
    </row>
    <row r="766" spans="1:7" s="1" customFormat="1" ht="12.75">
      <c r="A766" s="28"/>
      <c r="B766" s="31">
        <v>2014</v>
      </c>
      <c r="C766" s="30">
        <f>D766+E766+F766+G766</f>
        <v>0</v>
      </c>
      <c r="D766" s="30"/>
      <c r="E766" s="30"/>
      <c r="F766" s="30"/>
      <c r="G766" s="30"/>
    </row>
    <row r="767" spans="1:7" s="1" customFormat="1" ht="12.75">
      <c r="A767" s="28"/>
      <c r="B767" s="31">
        <v>2015</v>
      </c>
      <c r="C767" s="30">
        <f>D767+E767+F767+G767</f>
        <v>0</v>
      </c>
      <c r="D767" s="30"/>
      <c r="E767" s="30"/>
      <c r="F767" s="30"/>
      <c r="G767" s="30"/>
    </row>
    <row r="768" spans="1:7" s="1" customFormat="1" ht="38.25">
      <c r="A768" s="28" t="s">
        <v>370</v>
      </c>
      <c r="B768" s="29" t="s">
        <v>371</v>
      </c>
      <c r="C768" s="30">
        <f>C769+C770+C771+C772+C773</f>
        <v>2</v>
      </c>
      <c r="D768" s="30">
        <f>D769+D770+D771+D772+D773</f>
        <v>0</v>
      </c>
      <c r="E768" s="30">
        <f>E769+E770+E771+E772+E773</f>
        <v>0</v>
      </c>
      <c r="F768" s="30">
        <f>F769+F770+F771+F772+F773</f>
        <v>2</v>
      </c>
      <c r="G768" s="30">
        <f>G769+G770+G771+G772+G773</f>
        <v>0</v>
      </c>
    </row>
    <row r="769" spans="1:7" s="1" customFormat="1" ht="12.75">
      <c r="A769" s="28"/>
      <c r="B769" s="31">
        <v>2011</v>
      </c>
      <c r="C769" s="30">
        <f>D769+E769+F769+G769</f>
        <v>1</v>
      </c>
      <c r="D769" s="30"/>
      <c r="E769" s="30"/>
      <c r="F769" s="30">
        <v>1</v>
      </c>
      <c r="G769" s="30"/>
    </row>
    <row r="770" spans="1:7" s="1" customFormat="1" ht="12.75">
      <c r="A770" s="28"/>
      <c r="B770" s="31">
        <v>2012</v>
      </c>
      <c r="C770" s="30">
        <f>D770+E770+F770+G770</f>
        <v>1</v>
      </c>
      <c r="D770" s="30"/>
      <c r="E770" s="30"/>
      <c r="F770" s="30">
        <v>1</v>
      </c>
      <c r="G770" s="30"/>
    </row>
    <row r="771" spans="1:7" s="1" customFormat="1" ht="12.75">
      <c r="A771" s="28"/>
      <c r="B771" s="31">
        <v>2013</v>
      </c>
      <c r="C771" s="30">
        <f>D771+E771+F771+G771</f>
        <v>0</v>
      </c>
      <c r="D771" s="30"/>
      <c r="E771" s="30"/>
      <c r="F771" s="30"/>
      <c r="G771" s="30"/>
    </row>
    <row r="772" spans="1:7" s="1" customFormat="1" ht="12.75">
      <c r="A772" s="28"/>
      <c r="B772" s="31">
        <v>2014</v>
      </c>
      <c r="C772" s="30">
        <f>D772+E772+F772+G772</f>
        <v>0</v>
      </c>
      <c r="D772" s="30"/>
      <c r="E772" s="30"/>
      <c r="F772" s="30"/>
      <c r="G772" s="30"/>
    </row>
    <row r="773" spans="1:7" s="1" customFormat="1" ht="12.75">
      <c r="A773" s="28"/>
      <c r="B773" s="31">
        <v>2015</v>
      </c>
      <c r="C773" s="30">
        <f>D773+E773+F773+G773</f>
        <v>0</v>
      </c>
      <c r="D773" s="30"/>
      <c r="E773" s="30"/>
      <c r="F773" s="30"/>
      <c r="G773" s="30"/>
    </row>
    <row r="774" spans="1:7" s="2" customFormat="1" ht="76.5">
      <c r="A774" s="13" t="s">
        <v>694</v>
      </c>
      <c r="B774" s="11" t="s">
        <v>695</v>
      </c>
      <c r="C774" s="8">
        <f>SUM(D774:G774)</f>
        <v>2965</v>
      </c>
      <c r="D774" s="8">
        <f t="shared" ref="D774:F774" si="111">SUM(D775:D779)</f>
        <v>0</v>
      </c>
      <c r="E774" s="8">
        <f t="shared" si="111"/>
        <v>0</v>
      </c>
      <c r="F774" s="8">
        <f t="shared" si="111"/>
        <v>2965</v>
      </c>
      <c r="G774" s="8">
        <f>SUM(G775:G779)</f>
        <v>0</v>
      </c>
    </row>
    <row r="775" spans="1:7" s="1" customFormat="1" ht="12.75">
      <c r="A775" s="12"/>
      <c r="B775" s="10">
        <v>2011</v>
      </c>
      <c r="C775" s="8">
        <f t="shared" ref="C775:C779" si="112">SUM(D775:G775)</f>
        <v>2065</v>
      </c>
      <c r="D775" s="8"/>
      <c r="E775" s="8"/>
      <c r="F775" s="8">
        <f t="shared" ref="F775:F777" si="113">F781+F787+F793+F799+F805</f>
        <v>2065</v>
      </c>
      <c r="G775" s="8"/>
    </row>
    <row r="776" spans="1:7" s="1" customFormat="1" ht="12.75">
      <c r="A776" s="12"/>
      <c r="B776" s="10">
        <v>2012</v>
      </c>
      <c r="C776" s="8">
        <f t="shared" si="112"/>
        <v>0</v>
      </c>
      <c r="D776" s="8"/>
      <c r="E776" s="8"/>
      <c r="F776" s="8"/>
      <c r="G776" s="8"/>
    </row>
    <row r="777" spans="1:7" s="1" customFormat="1" ht="12.75">
      <c r="A777" s="12"/>
      <c r="B777" s="10">
        <v>2013</v>
      </c>
      <c r="C777" s="8">
        <f t="shared" si="112"/>
        <v>900</v>
      </c>
      <c r="D777" s="8"/>
      <c r="E777" s="8"/>
      <c r="F777" s="8">
        <f t="shared" si="113"/>
        <v>900</v>
      </c>
      <c r="G777" s="8"/>
    </row>
    <row r="778" spans="1:7" s="1" customFormat="1" ht="12.75">
      <c r="A778" s="12"/>
      <c r="B778" s="10">
        <v>2014</v>
      </c>
      <c r="C778" s="8">
        <f t="shared" si="112"/>
        <v>0</v>
      </c>
      <c r="D778" s="8"/>
      <c r="E778" s="8"/>
      <c r="F778" s="8"/>
      <c r="G778" s="8"/>
    </row>
    <row r="779" spans="1:7" s="1" customFormat="1" ht="12.75">
      <c r="A779" s="12"/>
      <c r="B779" s="10">
        <v>2015</v>
      </c>
      <c r="C779" s="8">
        <f t="shared" si="112"/>
        <v>0</v>
      </c>
      <c r="D779" s="8"/>
      <c r="E779" s="8"/>
      <c r="F779" s="8"/>
      <c r="G779" s="8"/>
    </row>
    <row r="780" spans="1:7" s="1" customFormat="1" ht="25.5">
      <c r="A780" s="28" t="s">
        <v>372</v>
      </c>
      <c r="B780" s="29" t="s">
        <v>373</v>
      </c>
      <c r="C780" s="30">
        <f>C781+C782+C783+C784+C785</f>
        <v>1809.6</v>
      </c>
      <c r="D780" s="30">
        <f>D781+D782+D783+D784+D785</f>
        <v>0</v>
      </c>
      <c r="E780" s="30">
        <f>E781+E782+E783+E784+E785</f>
        <v>0</v>
      </c>
      <c r="F780" s="30">
        <f>F781+F782+F783+F784+F785</f>
        <v>1809.6</v>
      </c>
      <c r="G780" s="30">
        <f>G781+G782+G783+G784+G785</f>
        <v>0</v>
      </c>
    </row>
    <row r="781" spans="1:7" s="1" customFormat="1" ht="12.75">
      <c r="A781" s="28"/>
      <c r="B781" s="31">
        <v>2011</v>
      </c>
      <c r="C781" s="30">
        <f>D781+E781+F781+G781</f>
        <v>1809.6</v>
      </c>
      <c r="D781" s="30"/>
      <c r="E781" s="30"/>
      <c r="F781" s="30" t="s">
        <v>374</v>
      </c>
      <c r="G781" s="30"/>
    </row>
    <row r="782" spans="1:7" s="1" customFormat="1" ht="12.75">
      <c r="A782" s="28"/>
      <c r="B782" s="31">
        <v>2012</v>
      </c>
      <c r="C782" s="30">
        <f>D782+E782+F782+G782</f>
        <v>0</v>
      </c>
      <c r="D782" s="30"/>
      <c r="E782" s="30"/>
      <c r="F782" s="30"/>
      <c r="G782" s="30"/>
    </row>
    <row r="783" spans="1:7" s="1" customFormat="1" ht="12.75">
      <c r="A783" s="28"/>
      <c r="B783" s="31">
        <v>2013</v>
      </c>
      <c r="C783" s="30">
        <f>D783+E783+F783+G783</f>
        <v>0</v>
      </c>
      <c r="D783" s="30"/>
      <c r="E783" s="30"/>
      <c r="F783" s="30"/>
      <c r="G783" s="30"/>
    </row>
    <row r="784" spans="1:7" s="1" customFormat="1" ht="12.75">
      <c r="A784" s="28"/>
      <c r="B784" s="31">
        <v>2014</v>
      </c>
      <c r="C784" s="30">
        <f>D784+E784+F784+G784</f>
        <v>0</v>
      </c>
      <c r="D784" s="30"/>
      <c r="E784" s="30"/>
      <c r="F784" s="30"/>
      <c r="G784" s="30"/>
    </row>
    <row r="785" spans="1:7" s="1" customFormat="1" ht="12.75">
      <c r="A785" s="28"/>
      <c r="B785" s="31">
        <v>2015</v>
      </c>
      <c r="C785" s="30">
        <f>D785+E785+F785+G785</f>
        <v>0</v>
      </c>
      <c r="D785" s="30"/>
      <c r="E785" s="30"/>
      <c r="F785" s="30"/>
      <c r="G785" s="30"/>
    </row>
    <row r="786" spans="1:7" s="1" customFormat="1" ht="25.5">
      <c r="A786" s="28" t="s">
        <v>375</v>
      </c>
      <c r="B786" s="29" t="s">
        <v>376</v>
      </c>
      <c r="C786" s="30">
        <f>C787+C788+C789+C790+C791</f>
        <v>240.4</v>
      </c>
      <c r="D786" s="30">
        <f>D787+D788+D789+D790+D791</f>
        <v>0</v>
      </c>
      <c r="E786" s="30">
        <f>E787+E788+E789+E790+E791</f>
        <v>0</v>
      </c>
      <c r="F786" s="30">
        <f>F787+F788+F789+F790+F791</f>
        <v>240.4</v>
      </c>
      <c r="G786" s="30">
        <f>G787+G788+G789+G790+G791</f>
        <v>0</v>
      </c>
    </row>
    <row r="787" spans="1:7" s="1" customFormat="1" ht="12.75">
      <c r="A787" s="28"/>
      <c r="B787" s="31">
        <v>2011</v>
      </c>
      <c r="C787" s="30">
        <f>D787+E787+F787+G787</f>
        <v>240.4</v>
      </c>
      <c r="D787" s="30"/>
      <c r="E787" s="30"/>
      <c r="F787" s="30" t="s">
        <v>377</v>
      </c>
      <c r="G787" s="30"/>
    </row>
    <row r="788" spans="1:7" s="1" customFormat="1" ht="12.75">
      <c r="A788" s="28"/>
      <c r="B788" s="31">
        <v>2012</v>
      </c>
      <c r="C788" s="30">
        <f>D788+E788+F788+G788</f>
        <v>0</v>
      </c>
      <c r="D788" s="30"/>
      <c r="E788" s="30"/>
      <c r="F788" s="30"/>
      <c r="G788" s="30"/>
    </row>
    <row r="789" spans="1:7" s="1" customFormat="1" ht="12.75">
      <c r="A789" s="28"/>
      <c r="B789" s="31">
        <v>2013</v>
      </c>
      <c r="C789" s="30">
        <f>D789+E789+F789+G789</f>
        <v>0</v>
      </c>
      <c r="D789" s="30"/>
      <c r="E789" s="30"/>
      <c r="F789" s="30"/>
      <c r="G789" s="30"/>
    </row>
    <row r="790" spans="1:7" s="1" customFormat="1" ht="12.75">
      <c r="A790" s="28"/>
      <c r="B790" s="31">
        <v>2014</v>
      </c>
      <c r="C790" s="30">
        <f>D790+E790+F790+G790</f>
        <v>0</v>
      </c>
      <c r="D790" s="30"/>
      <c r="E790" s="30"/>
      <c r="F790" s="30"/>
      <c r="G790" s="30"/>
    </row>
    <row r="791" spans="1:7" s="1" customFormat="1" ht="12.75">
      <c r="A791" s="28"/>
      <c r="B791" s="31">
        <v>2015</v>
      </c>
      <c r="C791" s="30">
        <f>D791+E791+F791+G791</f>
        <v>0</v>
      </c>
      <c r="D791" s="30"/>
      <c r="E791" s="30"/>
      <c r="F791" s="30"/>
      <c r="G791" s="30"/>
    </row>
    <row r="792" spans="1:7" s="1" customFormat="1" ht="51">
      <c r="A792" s="28" t="s">
        <v>378</v>
      </c>
      <c r="B792" s="29" t="s">
        <v>379</v>
      </c>
      <c r="C792" s="30">
        <f>C793+C794+C795+C796+C797</f>
        <v>300</v>
      </c>
      <c r="D792" s="30">
        <f>D793+D794+D795+D796+D797</f>
        <v>0</v>
      </c>
      <c r="E792" s="30">
        <f>E793+E794+E795+E796+E797</f>
        <v>0</v>
      </c>
      <c r="F792" s="30">
        <f>F793+F794+F795+F796+F797</f>
        <v>300</v>
      </c>
      <c r="G792" s="30">
        <f>G793+G794+G795+G796+G797</f>
        <v>0</v>
      </c>
    </row>
    <row r="793" spans="1:7" s="1" customFormat="1" ht="12.75">
      <c r="A793" s="28"/>
      <c r="B793" s="31">
        <v>2011</v>
      </c>
      <c r="C793" s="30">
        <f>D793+E793+F793+G793</f>
        <v>0</v>
      </c>
      <c r="D793" s="30">
        <v>0</v>
      </c>
      <c r="E793" s="30"/>
      <c r="F793" s="30"/>
      <c r="G793" s="30"/>
    </row>
    <row r="794" spans="1:7" s="1" customFormat="1" ht="12.75">
      <c r="A794" s="28"/>
      <c r="B794" s="31">
        <v>2012</v>
      </c>
      <c r="C794" s="30">
        <f>D794+E794+F794+G794</f>
        <v>0</v>
      </c>
      <c r="D794" s="30"/>
      <c r="E794" s="30"/>
      <c r="F794" s="30"/>
      <c r="G794" s="30"/>
    </row>
    <row r="795" spans="1:7" s="1" customFormat="1" ht="12.75">
      <c r="A795" s="28"/>
      <c r="B795" s="31">
        <v>2013</v>
      </c>
      <c r="C795" s="30">
        <f>D795+E795+F795+G795</f>
        <v>300</v>
      </c>
      <c r="D795" s="30"/>
      <c r="E795" s="30"/>
      <c r="F795" s="30">
        <v>300</v>
      </c>
      <c r="G795" s="30"/>
    </row>
    <row r="796" spans="1:7" s="1" customFormat="1" ht="12.75">
      <c r="A796" s="28"/>
      <c r="B796" s="31">
        <v>2014</v>
      </c>
      <c r="C796" s="30">
        <f>D796+E796+F796+G796</f>
        <v>0</v>
      </c>
      <c r="D796" s="30"/>
      <c r="E796" s="30"/>
      <c r="F796" s="30"/>
      <c r="G796" s="30"/>
    </row>
    <row r="797" spans="1:7" s="1" customFormat="1" ht="12.75">
      <c r="A797" s="28"/>
      <c r="B797" s="31">
        <v>2015</v>
      </c>
      <c r="C797" s="30">
        <f>D797+E797+F797+G797</f>
        <v>0</v>
      </c>
      <c r="D797" s="30"/>
      <c r="E797" s="30"/>
      <c r="F797" s="30"/>
      <c r="G797" s="30"/>
    </row>
    <row r="798" spans="1:7" s="1" customFormat="1" ht="38.25">
      <c r="A798" s="28" t="s">
        <v>380</v>
      </c>
      <c r="B798" s="29" t="s">
        <v>381</v>
      </c>
      <c r="C798" s="30">
        <f>C799+C800+C801+C802+C803</f>
        <v>15</v>
      </c>
      <c r="D798" s="30">
        <f>D799+D800+D801+D802+D803</f>
        <v>0</v>
      </c>
      <c r="E798" s="30">
        <f>E799+E800+E801+E802+E803</f>
        <v>0</v>
      </c>
      <c r="F798" s="30">
        <f>F799+F800+F801+F802+F803</f>
        <v>15</v>
      </c>
      <c r="G798" s="30">
        <f>G799+G800+G801+G802+G803</f>
        <v>0</v>
      </c>
    </row>
    <row r="799" spans="1:7" s="1" customFormat="1" ht="12.75">
      <c r="A799" s="28"/>
      <c r="B799" s="31">
        <v>2011</v>
      </c>
      <c r="C799" s="30">
        <f>D799+E799+F799+G799</f>
        <v>15</v>
      </c>
      <c r="D799" s="30"/>
      <c r="E799" s="30"/>
      <c r="F799" s="30">
        <v>15</v>
      </c>
      <c r="G799" s="30"/>
    </row>
    <row r="800" spans="1:7" s="1" customFormat="1" ht="12.75">
      <c r="A800" s="28"/>
      <c r="B800" s="31">
        <v>2012</v>
      </c>
      <c r="C800" s="30">
        <f>D800+E800+F800+G800</f>
        <v>0</v>
      </c>
      <c r="D800" s="30"/>
      <c r="E800" s="30"/>
      <c r="F800" s="30"/>
      <c r="G800" s="30"/>
    </row>
    <row r="801" spans="1:7" s="1" customFormat="1" ht="12.75">
      <c r="A801" s="28"/>
      <c r="B801" s="31">
        <v>2013</v>
      </c>
      <c r="C801" s="30">
        <f>D801+E801+F801+G801</f>
        <v>0</v>
      </c>
      <c r="D801" s="30"/>
      <c r="E801" s="30"/>
      <c r="F801" s="30"/>
      <c r="G801" s="30"/>
    </row>
    <row r="802" spans="1:7" s="1" customFormat="1" ht="12.75">
      <c r="A802" s="28"/>
      <c r="B802" s="31">
        <v>2014</v>
      </c>
      <c r="C802" s="30">
        <f>D802+E802+F802+G802</f>
        <v>0</v>
      </c>
      <c r="D802" s="30"/>
      <c r="E802" s="30"/>
      <c r="F802" s="30"/>
      <c r="G802" s="30"/>
    </row>
    <row r="803" spans="1:7" s="1" customFormat="1" ht="12.75">
      <c r="A803" s="28"/>
      <c r="B803" s="31">
        <v>2015</v>
      </c>
      <c r="C803" s="30">
        <f>D803+E803+F803+G803</f>
        <v>0</v>
      </c>
      <c r="D803" s="30"/>
      <c r="E803" s="30"/>
      <c r="F803" s="30"/>
      <c r="G803" s="30"/>
    </row>
    <row r="804" spans="1:7" s="1" customFormat="1" ht="51">
      <c r="A804" s="28" t="s">
        <v>382</v>
      </c>
      <c r="B804" s="29" t="s">
        <v>383</v>
      </c>
      <c r="C804" s="30">
        <f>C805+C806+C807+C808+C809</f>
        <v>600</v>
      </c>
      <c r="D804" s="30">
        <f>D805+D806+D807+D808+D809</f>
        <v>0</v>
      </c>
      <c r="E804" s="30">
        <f>E805+E806+E807+E808+E809</f>
        <v>0</v>
      </c>
      <c r="F804" s="30">
        <f>F805+F806+F807+F808+F809</f>
        <v>600</v>
      </c>
      <c r="G804" s="30">
        <f>G805+G806+G807+G808+G809</f>
        <v>0</v>
      </c>
    </row>
    <row r="805" spans="1:7" s="1" customFormat="1" ht="12.75">
      <c r="A805" s="28"/>
      <c r="B805" s="31">
        <v>2011</v>
      </c>
      <c r="C805" s="30">
        <f>D805+E805+F805+G805</f>
        <v>0</v>
      </c>
      <c r="D805" s="30"/>
      <c r="E805" s="30"/>
      <c r="F805" s="30"/>
      <c r="G805" s="30"/>
    </row>
    <row r="806" spans="1:7" s="1" customFormat="1" ht="12.75">
      <c r="A806" s="28"/>
      <c r="B806" s="31">
        <v>2012</v>
      </c>
      <c r="C806" s="30">
        <f>D806+E806+F806+G806</f>
        <v>0</v>
      </c>
      <c r="D806" s="30"/>
      <c r="E806" s="30"/>
      <c r="F806" s="30"/>
      <c r="G806" s="30"/>
    </row>
    <row r="807" spans="1:7" s="1" customFormat="1" ht="12.75">
      <c r="A807" s="28"/>
      <c r="B807" s="31">
        <v>2013</v>
      </c>
      <c r="C807" s="30">
        <f>D807+E807+F807+G807</f>
        <v>600</v>
      </c>
      <c r="D807" s="30"/>
      <c r="E807" s="30"/>
      <c r="F807" s="30">
        <v>600</v>
      </c>
      <c r="G807" s="30"/>
    </row>
    <row r="808" spans="1:7" s="1" customFormat="1" ht="12.75">
      <c r="A808" s="28"/>
      <c r="B808" s="31">
        <v>2014</v>
      </c>
      <c r="C808" s="30">
        <f>D808+E808+F808+G808</f>
        <v>0</v>
      </c>
      <c r="D808" s="30"/>
      <c r="E808" s="30"/>
      <c r="F808" s="30"/>
      <c r="G808" s="30"/>
    </row>
    <row r="809" spans="1:7" s="1" customFormat="1" ht="12.75">
      <c r="A809" s="28"/>
      <c r="B809" s="31">
        <v>2015</v>
      </c>
      <c r="C809" s="30">
        <f>D809+E809+F809+G809</f>
        <v>0</v>
      </c>
      <c r="D809" s="30"/>
      <c r="E809" s="30"/>
      <c r="F809" s="30"/>
      <c r="G809" s="30"/>
    </row>
    <row r="810" spans="1:7" s="2" customFormat="1" ht="89.25">
      <c r="A810" s="13" t="s">
        <v>696</v>
      </c>
      <c r="B810" s="11" t="s">
        <v>697</v>
      </c>
      <c r="C810" s="8">
        <f>C816</f>
        <v>271.33999999999997</v>
      </c>
      <c r="D810" s="8">
        <f>D816</f>
        <v>0</v>
      </c>
      <c r="E810" s="8">
        <f t="shared" ref="E810:G810" si="114">E816</f>
        <v>0</v>
      </c>
      <c r="F810" s="8">
        <f t="shared" si="114"/>
        <v>271.33999999999997</v>
      </c>
      <c r="G810" s="8">
        <f t="shared" si="114"/>
        <v>0</v>
      </c>
    </row>
    <row r="811" spans="1:7" s="1" customFormat="1" ht="12.75">
      <c r="A811" s="12"/>
      <c r="B811" s="10">
        <v>2011</v>
      </c>
      <c r="C811" s="8">
        <f t="shared" ref="C811:C815" si="115">C817</f>
        <v>271.33999999999997</v>
      </c>
      <c r="D811" s="8"/>
      <c r="E811" s="8"/>
      <c r="F811" s="8" t="str">
        <f t="shared" ref="F811" si="116">F817</f>
        <v>271,34</v>
      </c>
      <c r="G811" s="8"/>
    </row>
    <row r="812" spans="1:7" s="1" customFormat="1" ht="12.75">
      <c r="A812" s="12"/>
      <c r="B812" s="10">
        <v>2012</v>
      </c>
      <c r="C812" s="8">
        <f t="shared" si="115"/>
        <v>0</v>
      </c>
      <c r="D812" s="8"/>
      <c r="E812" s="8"/>
      <c r="F812" s="8"/>
      <c r="G812" s="8"/>
    </row>
    <row r="813" spans="1:7" s="1" customFormat="1" ht="12.75">
      <c r="A813" s="12"/>
      <c r="B813" s="10">
        <v>2013</v>
      </c>
      <c r="C813" s="8">
        <f t="shared" si="115"/>
        <v>0</v>
      </c>
      <c r="D813" s="8"/>
      <c r="E813" s="8"/>
      <c r="F813" s="8"/>
      <c r="G813" s="8"/>
    </row>
    <row r="814" spans="1:7" s="1" customFormat="1" ht="12.75">
      <c r="A814" s="12"/>
      <c r="B814" s="10">
        <v>2014</v>
      </c>
      <c r="C814" s="8">
        <f t="shared" si="115"/>
        <v>0</v>
      </c>
      <c r="D814" s="8"/>
      <c r="E814" s="8"/>
      <c r="F814" s="8"/>
      <c r="G814" s="8"/>
    </row>
    <row r="815" spans="1:7" s="1" customFormat="1" ht="12.75">
      <c r="A815" s="12"/>
      <c r="B815" s="10">
        <v>2015</v>
      </c>
      <c r="C815" s="8">
        <f t="shared" si="115"/>
        <v>0</v>
      </c>
      <c r="D815" s="8"/>
      <c r="E815" s="8"/>
      <c r="F815" s="8"/>
      <c r="G815" s="8"/>
    </row>
    <row r="816" spans="1:7" s="1" customFormat="1" ht="51">
      <c r="A816" s="28" t="s">
        <v>384</v>
      </c>
      <c r="B816" s="29" t="s">
        <v>385</v>
      </c>
      <c r="C816" s="30">
        <f>C817+C818+C819+C820+C821</f>
        <v>271.33999999999997</v>
      </c>
      <c r="D816" s="30">
        <f>D817+D818+D819+D820+D821</f>
        <v>0</v>
      </c>
      <c r="E816" s="30">
        <f>E817+E818+E819+E820+E821</f>
        <v>0</v>
      </c>
      <c r="F816" s="30">
        <f>F817+F818+F819+F820+F821</f>
        <v>271.33999999999997</v>
      </c>
      <c r="G816" s="30">
        <f>G817+G818+G819+G820+G821</f>
        <v>0</v>
      </c>
    </row>
    <row r="817" spans="1:7" s="1" customFormat="1" ht="12.75">
      <c r="A817" s="28"/>
      <c r="B817" s="31">
        <v>2011</v>
      </c>
      <c r="C817" s="30">
        <f>D817+E817+F817+G817</f>
        <v>271.33999999999997</v>
      </c>
      <c r="D817" s="30"/>
      <c r="E817" s="30"/>
      <c r="F817" s="30" t="s">
        <v>386</v>
      </c>
      <c r="G817" s="30"/>
    </row>
    <row r="818" spans="1:7" s="1" customFormat="1" ht="12.75">
      <c r="A818" s="28"/>
      <c r="B818" s="31">
        <v>2012</v>
      </c>
      <c r="C818" s="30">
        <f>D818+E818+F818+G818</f>
        <v>0</v>
      </c>
      <c r="D818" s="30"/>
      <c r="E818" s="30"/>
      <c r="F818" s="30"/>
      <c r="G818" s="30"/>
    </row>
    <row r="819" spans="1:7" s="1" customFormat="1" ht="12.75">
      <c r="A819" s="28"/>
      <c r="B819" s="31">
        <v>2013</v>
      </c>
      <c r="C819" s="30">
        <f>D819+E819+F819+G819</f>
        <v>0</v>
      </c>
      <c r="D819" s="30"/>
      <c r="E819" s="30"/>
      <c r="F819" s="30"/>
      <c r="G819" s="30"/>
    </row>
    <row r="820" spans="1:7" s="1" customFormat="1" ht="12.75">
      <c r="A820" s="28"/>
      <c r="B820" s="31">
        <v>2014</v>
      </c>
      <c r="C820" s="30">
        <f>D820+E820+F820+G820</f>
        <v>0</v>
      </c>
      <c r="D820" s="30"/>
      <c r="E820" s="30"/>
      <c r="F820" s="30"/>
      <c r="G820" s="30"/>
    </row>
    <row r="821" spans="1:7" s="1" customFormat="1" ht="12.75">
      <c r="A821" s="28"/>
      <c r="B821" s="31">
        <v>2015</v>
      </c>
      <c r="C821" s="30">
        <f>D821+E821+F821+G821</f>
        <v>0</v>
      </c>
      <c r="D821" s="30"/>
      <c r="E821" s="30"/>
      <c r="F821" s="30"/>
      <c r="G821" s="30"/>
    </row>
    <row r="822" spans="1:7" s="2" customFormat="1" ht="76.5">
      <c r="A822" s="13" t="s">
        <v>698</v>
      </c>
      <c r="B822" s="11" t="s">
        <v>699</v>
      </c>
      <c r="C822" s="8">
        <f>SUM(D822:G822)</f>
        <v>186.42000000000002</v>
      </c>
      <c r="D822" s="8">
        <f t="shared" ref="D822:F822" si="117">SUM(D823:D827)</f>
        <v>0</v>
      </c>
      <c r="E822" s="8">
        <f t="shared" si="117"/>
        <v>0</v>
      </c>
      <c r="F822" s="8">
        <f t="shared" si="117"/>
        <v>186.42000000000002</v>
      </c>
      <c r="G822" s="8">
        <f>SUM(G823:G827)</f>
        <v>0</v>
      </c>
    </row>
    <row r="823" spans="1:7" s="1" customFormat="1" ht="12.75">
      <c r="A823" s="12"/>
      <c r="B823" s="10">
        <v>2011</v>
      </c>
      <c r="C823" s="8">
        <f t="shared" ref="C823:C827" si="118">SUM(D823:G823)</f>
        <v>106.42</v>
      </c>
      <c r="D823" s="8"/>
      <c r="E823" s="8"/>
      <c r="F823" s="8">
        <f t="shared" ref="F823:F825" si="119">F829+F835+F841+F847</f>
        <v>106.42</v>
      </c>
      <c r="G823" s="8"/>
    </row>
    <row r="824" spans="1:7" s="1" customFormat="1" ht="12.75">
      <c r="A824" s="12"/>
      <c r="B824" s="10">
        <v>2012</v>
      </c>
      <c r="C824" s="8">
        <f t="shared" si="118"/>
        <v>15</v>
      </c>
      <c r="D824" s="8"/>
      <c r="E824" s="8"/>
      <c r="F824" s="8">
        <f t="shared" si="119"/>
        <v>15</v>
      </c>
      <c r="G824" s="8"/>
    </row>
    <row r="825" spans="1:7" s="1" customFormat="1" ht="12.75">
      <c r="A825" s="12"/>
      <c r="B825" s="10">
        <v>2013</v>
      </c>
      <c r="C825" s="8">
        <f t="shared" si="118"/>
        <v>65</v>
      </c>
      <c r="D825" s="8"/>
      <c r="E825" s="8"/>
      <c r="F825" s="8">
        <f t="shared" si="119"/>
        <v>65</v>
      </c>
      <c r="G825" s="8"/>
    </row>
    <row r="826" spans="1:7" s="1" customFormat="1" ht="12.75">
      <c r="A826" s="12"/>
      <c r="B826" s="10">
        <v>2014</v>
      </c>
      <c r="C826" s="8">
        <f t="shared" si="118"/>
        <v>0</v>
      </c>
      <c r="D826" s="8"/>
      <c r="E826" s="8"/>
      <c r="F826" s="8"/>
      <c r="G826" s="8"/>
    </row>
    <row r="827" spans="1:7" s="1" customFormat="1" ht="12.75">
      <c r="A827" s="12"/>
      <c r="B827" s="10">
        <v>2015</v>
      </c>
      <c r="C827" s="8">
        <f t="shared" si="118"/>
        <v>0</v>
      </c>
      <c r="D827" s="8"/>
      <c r="E827" s="8"/>
      <c r="F827" s="8"/>
      <c r="G827" s="8"/>
    </row>
    <row r="828" spans="1:7" s="1" customFormat="1" ht="76.5">
      <c r="A828" s="28" t="s">
        <v>387</v>
      </c>
      <c r="B828" s="29" t="s">
        <v>388</v>
      </c>
      <c r="C828" s="30">
        <f>C829+C830+C831+C832+C833</f>
        <v>6.42</v>
      </c>
      <c r="D828" s="30">
        <f>D829+D830+D831+D832+D833</f>
        <v>0</v>
      </c>
      <c r="E828" s="30">
        <f>E829+E830+E831+E832+E833</f>
        <v>0</v>
      </c>
      <c r="F828" s="30">
        <f>F829+F830+F831+F832+F833</f>
        <v>6.42</v>
      </c>
      <c r="G828" s="30">
        <f>G829+G830+G831+G832+G833</f>
        <v>0</v>
      </c>
    </row>
    <row r="829" spans="1:7" s="1" customFormat="1" ht="12.75">
      <c r="A829" s="28"/>
      <c r="B829" s="31">
        <v>2011</v>
      </c>
      <c r="C829" s="30">
        <f>D829+E829+F829+G829</f>
        <v>6.42</v>
      </c>
      <c r="D829" s="30"/>
      <c r="E829" s="30"/>
      <c r="F829" s="30" t="s">
        <v>389</v>
      </c>
      <c r="G829" s="30"/>
    </row>
    <row r="830" spans="1:7" s="1" customFormat="1" ht="12.75">
      <c r="A830" s="28"/>
      <c r="B830" s="31">
        <v>2012</v>
      </c>
      <c r="C830" s="30">
        <f>D830+E830+F830+G830</f>
        <v>0</v>
      </c>
      <c r="D830" s="30"/>
      <c r="E830" s="30"/>
      <c r="F830" s="30"/>
      <c r="G830" s="30"/>
    </row>
    <row r="831" spans="1:7" s="1" customFormat="1" ht="12.75">
      <c r="A831" s="28"/>
      <c r="B831" s="31">
        <v>2013</v>
      </c>
      <c r="C831" s="30">
        <f>D831+E831+F831+G831</f>
        <v>0</v>
      </c>
      <c r="D831" s="30"/>
      <c r="E831" s="30"/>
      <c r="F831" s="30"/>
      <c r="G831" s="30"/>
    </row>
    <row r="832" spans="1:7" s="1" customFormat="1" ht="12.75">
      <c r="A832" s="28"/>
      <c r="B832" s="31">
        <v>2014</v>
      </c>
      <c r="C832" s="30">
        <f>D832+E832+F832+G832</f>
        <v>0</v>
      </c>
      <c r="D832" s="30"/>
      <c r="E832" s="30"/>
      <c r="F832" s="30"/>
      <c r="G832" s="30"/>
    </row>
    <row r="833" spans="1:7" s="1" customFormat="1" ht="12.75">
      <c r="A833" s="28"/>
      <c r="B833" s="31">
        <v>2015</v>
      </c>
      <c r="C833" s="30">
        <f>D833+E833+F833+G833</f>
        <v>0</v>
      </c>
      <c r="D833" s="30"/>
      <c r="E833" s="30"/>
      <c r="F833" s="30"/>
      <c r="G833" s="30"/>
    </row>
    <row r="834" spans="1:7" s="1" customFormat="1" ht="102">
      <c r="A834" s="28" t="s">
        <v>390</v>
      </c>
      <c r="B834" s="29" t="s">
        <v>391</v>
      </c>
      <c r="C834" s="30">
        <f>C835+C836+C837+C838+C839</f>
        <v>90</v>
      </c>
      <c r="D834" s="30">
        <f>D835+D836+D837+D838+D839</f>
        <v>0</v>
      </c>
      <c r="E834" s="30">
        <f>E835+E836+E837+E838+E839</f>
        <v>0</v>
      </c>
      <c r="F834" s="30">
        <f>F835+F836+F837+F838+F839</f>
        <v>90</v>
      </c>
      <c r="G834" s="30">
        <f>G835+G836+G837+G838+G839</f>
        <v>0</v>
      </c>
    </row>
    <row r="835" spans="1:7" s="1" customFormat="1" ht="12.75">
      <c r="A835" s="28"/>
      <c r="B835" s="31">
        <v>2011</v>
      </c>
      <c r="C835" s="30">
        <f>D835+E835+F835+G835</f>
        <v>90</v>
      </c>
      <c r="D835" s="30"/>
      <c r="E835" s="30"/>
      <c r="F835" s="30">
        <v>90</v>
      </c>
      <c r="G835" s="30"/>
    </row>
    <row r="836" spans="1:7" s="1" customFormat="1" ht="12.75">
      <c r="A836" s="28"/>
      <c r="B836" s="31">
        <v>2012</v>
      </c>
      <c r="C836" s="30">
        <f>D836+E836+F836+G836</f>
        <v>0</v>
      </c>
      <c r="D836" s="30"/>
      <c r="E836" s="30"/>
      <c r="F836" s="30"/>
      <c r="G836" s="30"/>
    </row>
    <row r="837" spans="1:7" s="1" customFormat="1" ht="12.75">
      <c r="A837" s="28"/>
      <c r="B837" s="31">
        <v>2013</v>
      </c>
      <c r="C837" s="30">
        <f>D837+E837+F837+G837</f>
        <v>0</v>
      </c>
      <c r="D837" s="30"/>
      <c r="E837" s="30"/>
      <c r="F837" s="30"/>
      <c r="G837" s="30"/>
    </row>
    <row r="838" spans="1:7" s="1" customFormat="1" ht="12.75">
      <c r="A838" s="28"/>
      <c r="B838" s="31">
        <v>2014</v>
      </c>
      <c r="C838" s="30">
        <f>D838+E838+F838+G838</f>
        <v>0</v>
      </c>
      <c r="D838" s="30"/>
      <c r="E838" s="30"/>
      <c r="F838" s="30"/>
      <c r="G838" s="30"/>
    </row>
    <row r="839" spans="1:7" s="1" customFormat="1" ht="12.75">
      <c r="A839" s="28"/>
      <c r="B839" s="31">
        <v>2015</v>
      </c>
      <c r="C839" s="30">
        <f>D839+E839+F839+G839</f>
        <v>0</v>
      </c>
      <c r="D839" s="30"/>
      <c r="E839" s="30"/>
      <c r="F839" s="30"/>
      <c r="G839" s="30"/>
    </row>
    <row r="840" spans="1:7" s="1" customFormat="1" ht="76.5">
      <c r="A840" s="28" t="s">
        <v>392</v>
      </c>
      <c r="B840" s="29" t="s">
        <v>393</v>
      </c>
      <c r="C840" s="30">
        <f>C841+C842+C843+C844+C845</f>
        <v>40</v>
      </c>
      <c r="D840" s="30">
        <f>D841+D842+D843+D844+D845</f>
        <v>0</v>
      </c>
      <c r="E840" s="30">
        <f>E841+E842+E843+E844+E845</f>
        <v>0</v>
      </c>
      <c r="F840" s="30">
        <f>F841+F842+F843+F844+F845</f>
        <v>40</v>
      </c>
      <c r="G840" s="30">
        <f>G841+G842+G843+G844+G845</f>
        <v>0</v>
      </c>
    </row>
    <row r="841" spans="1:7" s="1" customFormat="1" ht="12.75">
      <c r="A841" s="28"/>
      <c r="B841" s="31">
        <v>2011</v>
      </c>
      <c r="C841" s="30">
        <f>D841+E841+F841+G841</f>
        <v>10</v>
      </c>
      <c r="D841" s="30"/>
      <c r="E841" s="30"/>
      <c r="F841" s="30">
        <v>10</v>
      </c>
      <c r="G841" s="30"/>
    </row>
    <row r="842" spans="1:7" s="1" customFormat="1" ht="12.75">
      <c r="A842" s="28"/>
      <c r="B842" s="31">
        <v>2012</v>
      </c>
      <c r="C842" s="30">
        <f>D842+E842+F842+G842</f>
        <v>15</v>
      </c>
      <c r="D842" s="30"/>
      <c r="E842" s="30"/>
      <c r="F842" s="30">
        <v>15</v>
      </c>
      <c r="G842" s="30"/>
    </row>
    <row r="843" spans="1:7" s="1" customFormat="1" ht="12.75">
      <c r="A843" s="28"/>
      <c r="B843" s="31">
        <v>2013</v>
      </c>
      <c r="C843" s="30">
        <f>D843+E843+F843+G843</f>
        <v>15</v>
      </c>
      <c r="D843" s="30"/>
      <c r="E843" s="30"/>
      <c r="F843" s="30">
        <v>15</v>
      </c>
      <c r="G843" s="30"/>
    </row>
    <row r="844" spans="1:7" s="1" customFormat="1" ht="12.75">
      <c r="A844" s="28"/>
      <c r="B844" s="31">
        <v>2014</v>
      </c>
      <c r="C844" s="30">
        <f>D844+E844+F844+G844</f>
        <v>0</v>
      </c>
      <c r="D844" s="30"/>
      <c r="E844" s="30"/>
      <c r="F844" s="30"/>
      <c r="G844" s="30"/>
    </row>
    <row r="845" spans="1:7" s="1" customFormat="1" ht="12.75">
      <c r="A845" s="28"/>
      <c r="B845" s="31">
        <v>2015</v>
      </c>
      <c r="C845" s="30">
        <f>D845+E845+F845+G845</f>
        <v>0</v>
      </c>
      <c r="D845" s="30"/>
      <c r="E845" s="30"/>
      <c r="F845" s="30"/>
      <c r="G845" s="30"/>
    </row>
    <row r="846" spans="1:7" s="1" customFormat="1" ht="38.25">
      <c r="A846" s="28" t="s">
        <v>394</v>
      </c>
      <c r="B846" s="29" t="s">
        <v>395</v>
      </c>
      <c r="C846" s="30">
        <f>C847+C848+C849+C850+C851</f>
        <v>50</v>
      </c>
      <c r="D846" s="30">
        <f>D847+D848+D849+D850+D851</f>
        <v>0</v>
      </c>
      <c r="E846" s="30">
        <f>E847+E848+E849+E850+E851</f>
        <v>0</v>
      </c>
      <c r="F846" s="30">
        <f>F847+F848+F849+F850+F851</f>
        <v>50</v>
      </c>
      <c r="G846" s="30">
        <f>G847+G848+G849+G850+G851</f>
        <v>0</v>
      </c>
    </row>
    <row r="847" spans="1:7" s="1" customFormat="1" ht="12.75">
      <c r="A847" s="28"/>
      <c r="B847" s="31">
        <v>2011</v>
      </c>
      <c r="C847" s="30">
        <f>D847+E847+F847+G847</f>
        <v>0</v>
      </c>
      <c r="D847" s="30"/>
      <c r="E847" s="30"/>
      <c r="F847" s="30">
        <v>0</v>
      </c>
      <c r="G847" s="30"/>
    </row>
    <row r="848" spans="1:7" s="1" customFormat="1" ht="12.75">
      <c r="A848" s="28"/>
      <c r="B848" s="31">
        <v>2012</v>
      </c>
      <c r="C848" s="30">
        <f>D848+E848+F848+G848</f>
        <v>0</v>
      </c>
      <c r="D848" s="30"/>
      <c r="E848" s="30"/>
      <c r="F848" s="30">
        <v>0</v>
      </c>
      <c r="G848" s="30"/>
    </row>
    <row r="849" spans="1:7" s="1" customFormat="1" ht="12.75">
      <c r="A849" s="28"/>
      <c r="B849" s="31">
        <v>2013</v>
      </c>
      <c r="C849" s="30">
        <f>D849+E849+F849+G849</f>
        <v>50</v>
      </c>
      <c r="D849" s="30"/>
      <c r="E849" s="30"/>
      <c r="F849" s="30">
        <v>50</v>
      </c>
      <c r="G849" s="30"/>
    </row>
    <row r="850" spans="1:7" s="1" customFormat="1" ht="12.75">
      <c r="A850" s="28"/>
      <c r="B850" s="31">
        <v>2014</v>
      </c>
      <c r="C850" s="30">
        <f>D850+E850+F850+G850</f>
        <v>0</v>
      </c>
      <c r="D850" s="30"/>
      <c r="E850" s="30"/>
      <c r="F850" s="30"/>
      <c r="G850" s="30"/>
    </row>
    <row r="851" spans="1:7" s="1" customFormat="1" ht="12.75">
      <c r="A851" s="28"/>
      <c r="B851" s="31">
        <v>2015</v>
      </c>
      <c r="C851" s="30">
        <f>D851+E851+F851+G851</f>
        <v>0</v>
      </c>
      <c r="D851" s="30"/>
      <c r="E851" s="30"/>
      <c r="F851" s="30"/>
      <c r="G851" s="30"/>
    </row>
    <row r="852" spans="1:7" s="2" customFormat="1" ht="51">
      <c r="A852" s="13" t="s">
        <v>700</v>
      </c>
      <c r="B852" s="11" t="s">
        <v>701</v>
      </c>
      <c r="C852" s="8">
        <f>SUM(D852:G852)</f>
        <v>645.4</v>
      </c>
      <c r="D852" s="8">
        <f t="shared" ref="D852:F852" si="120">SUM(D853:D857)</f>
        <v>0</v>
      </c>
      <c r="E852" s="8">
        <f t="shared" si="120"/>
        <v>0</v>
      </c>
      <c r="F852" s="8">
        <f t="shared" si="120"/>
        <v>645.4</v>
      </c>
      <c r="G852" s="8">
        <f>SUM(G853:G857)</f>
        <v>0</v>
      </c>
    </row>
    <row r="853" spans="1:7" s="1" customFormat="1" ht="12.75">
      <c r="A853" s="12"/>
      <c r="B853" s="10">
        <v>2011</v>
      </c>
      <c r="C853" s="8">
        <f t="shared" ref="C853:C857" si="121">SUM(D853:G853)</f>
        <v>107.19999999999999</v>
      </c>
      <c r="D853" s="8"/>
      <c r="E853" s="8"/>
      <c r="F853" s="8">
        <f t="shared" ref="F853:F855" si="122">F859+F865+F871+F877</f>
        <v>107.19999999999999</v>
      </c>
      <c r="G853" s="8"/>
    </row>
    <row r="854" spans="1:7" s="1" customFormat="1" ht="12.75">
      <c r="A854" s="12"/>
      <c r="B854" s="10">
        <v>2012</v>
      </c>
      <c r="C854" s="8">
        <f t="shared" si="121"/>
        <v>221.1</v>
      </c>
      <c r="D854" s="8"/>
      <c r="E854" s="8"/>
      <c r="F854" s="8">
        <f t="shared" si="122"/>
        <v>221.1</v>
      </c>
      <c r="G854" s="8"/>
    </row>
    <row r="855" spans="1:7" s="1" customFormat="1" ht="12.75">
      <c r="A855" s="12"/>
      <c r="B855" s="10">
        <v>2013</v>
      </c>
      <c r="C855" s="8">
        <f t="shared" si="121"/>
        <v>317.10000000000002</v>
      </c>
      <c r="D855" s="8"/>
      <c r="E855" s="8"/>
      <c r="F855" s="8">
        <f t="shared" si="122"/>
        <v>317.10000000000002</v>
      </c>
      <c r="G855" s="8"/>
    </row>
    <row r="856" spans="1:7" s="1" customFormat="1" ht="12.75">
      <c r="A856" s="12"/>
      <c r="B856" s="10">
        <v>2014</v>
      </c>
      <c r="C856" s="8">
        <f t="shared" si="121"/>
        <v>0</v>
      </c>
      <c r="D856" s="8"/>
      <c r="E856" s="8"/>
      <c r="F856" s="8"/>
      <c r="G856" s="8"/>
    </row>
    <row r="857" spans="1:7" s="1" customFormat="1" ht="12.75">
      <c r="A857" s="12"/>
      <c r="B857" s="10">
        <v>2015</v>
      </c>
      <c r="C857" s="8">
        <f t="shared" si="121"/>
        <v>0</v>
      </c>
      <c r="D857" s="8"/>
      <c r="E857" s="8"/>
      <c r="F857" s="8"/>
      <c r="G857" s="8"/>
    </row>
    <row r="858" spans="1:7" s="1" customFormat="1" ht="76.5">
      <c r="A858" s="28" t="s">
        <v>396</v>
      </c>
      <c r="B858" s="29" t="s">
        <v>397</v>
      </c>
      <c r="C858" s="30">
        <f>C859+C860+C861+C862+C863</f>
        <v>135.1</v>
      </c>
      <c r="D858" s="30">
        <f>D859+D860+D861+D862+D863</f>
        <v>0</v>
      </c>
      <c r="E858" s="30">
        <f>E859+E860+E861+E862+E863</f>
        <v>0</v>
      </c>
      <c r="F858" s="30">
        <f>F859+F860+F861+F862+F863</f>
        <v>135.1</v>
      </c>
      <c r="G858" s="30">
        <f>G859+G860+G861+G862+G863</f>
        <v>0</v>
      </c>
    </row>
    <row r="859" spans="1:7" s="1" customFormat="1" ht="12.75">
      <c r="A859" s="28"/>
      <c r="B859" s="31">
        <v>2011</v>
      </c>
      <c r="C859" s="30">
        <f>D859+E859+F859+G859</f>
        <v>15.1</v>
      </c>
      <c r="D859" s="30"/>
      <c r="E859" s="30"/>
      <c r="F859" s="30" t="s">
        <v>398</v>
      </c>
      <c r="G859" s="30"/>
    </row>
    <row r="860" spans="1:7" s="1" customFormat="1" ht="12.75">
      <c r="A860" s="28"/>
      <c r="B860" s="31">
        <v>2012</v>
      </c>
      <c r="C860" s="30">
        <f>D860+E860+F860+G860</f>
        <v>120</v>
      </c>
      <c r="D860" s="30"/>
      <c r="E860" s="30"/>
      <c r="F860" s="30">
        <v>120</v>
      </c>
      <c r="G860" s="30"/>
    </row>
    <row r="861" spans="1:7" s="1" customFormat="1" ht="12.75">
      <c r="A861" s="28"/>
      <c r="B861" s="31">
        <v>2013</v>
      </c>
      <c r="C861" s="30">
        <f>D861+E861+F861+G861</f>
        <v>0</v>
      </c>
      <c r="D861" s="30"/>
      <c r="E861" s="30"/>
      <c r="F861" s="30"/>
      <c r="G861" s="30"/>
    </row>
    <row r="862" spans="1:7" s="1" customFormat="1" ht="12.75">
      <c r="A862" s="28"/>
      <c r="B862" s="31">
        <v>2014</v>
      </c>
      <c r="C862" s="30">
        <f>D862+E862+F862+G862</f>
        <v>0</v>
      </c>
      <c r="D862" s="30"/>
      <c r="E862" s="30"/>
      <c r="F862" s="30"/>
      <c r="G862" s="30"/>
    </row>
    <row r="863" spans="1:7" s="1" customFormat="1" ht="12.75">
      <c r="A863" s="28"/>
      <c r="B863" s="31">
        <v>2015</v>
      </c>
      <c r="C863" s="30">
        <f>D863+E863+F863+G863</f>
        <v>0</v>
      </c>
      <c r="D863" s="30"/>
      <c r="E863" s="30"/>
      <c r="F863" s="30"/>
      <c r="G863" s="30"/>
    </row>
    <row r="864" spans="1:7" s="1" customFormat="1" ht="63.75">
      <c r="A864" s="28" t="s">
        <v>399</v>
      </c>
      <c r="B864" s="29" t="s">
        <v>400</v>
      </c>
      <c r="C864" s="30">
        <f>C865+C866+C867+C868+C869</f>
        <v>459</v>
      </c>
      <c r="D864" s="30">
        <f>D865+D866+D867+D868+D869</f>
        <v>0</v>
      </c>
      <c r="E864" s="30">
        <f>E865+E866+E867+E868+E869</f>
        <v>0</v>
      </c>
      <c r="F864" s="30">
        <f>F865+F866+F867+F868+F869</f>
        <v>459</v>
      </c>
      <c r="G864" s="30">
        <f>G865+G866+G867+G868+G869</f>
        <v>0</v>
      </c>
    </row>
    <row r="865" spans="1:7" s="1" customFormat="1" ht="12.75">
      <c r="A865" s="28"/>
      <c r="B865" s="31">
        <v>2011</v>
      </c>
      <c r="C865" s="30">
        <f>D865+E865+F865+G865</f>
        <v>75</v>
      </c>
      <c r="D865" s="30"/>
      <c r="E865" s="30"/>
      <c r="F865" s="30">
        <v>75</v>
      </c>
      <c r="G865" s="30"/>
    </row>
    <row r="866" spans="1:7" s="1" customFormat="1" ht="12.75">
      <c r="A866" s="28"/>
      <c r="B866" s="31">
        <v>2012</v>
      </c>
      <c r="C866" s="30">
        <f>D866+E866+F866+G866</f>
        <v>84</v>
      </c>
      <c r="D866" s="30"/>
      <c r="E866" s="30"/>
      <c r="F866" s="30">
        <v>84</v>
      </c>
      <c r="G866" s="30"/>
    </row>
    <row r="867" spans="1:7" s="1" customFormat="1" ht="12.75">
      <c r="A867" s="28"/>
      <c r="B867" s="31">
        <v>2013</v>
      </c>
      <c r="C867" s="30">
        <f>D867+E867+F867+G867</f>
        <v>300</v>
      </c>
      <c r="D867" s="30"/>
      <c r="E867" s="30"/>
      <c r="F867" s="30">
        <v>300</v>
      </c>
      <c r="G867" s="30"/>
    </row>
    <row r="868" spans="1:7" s="1" customFormat="1" ht="12.75">
      <c r="A868" s="28"/>
      <c r="B868" s="31">
        <v>2014</v>
      </c>
      <c r="C868" s="30">
        <f>D868+E868+F868+G868</f>
        <v>0</v>
      </c>
      <c r="D868" s="30"/>
      <c r="E868" s="30"/>
      <c r="F868" s="30"/>
      <c r="G868" s="30"/>
    </row>
    <row r="869" spans="1:7" s="1" customFormat="1" ht="12.75">
      <c r="A869" s="28"/>
      <c r="B869" s="31">
        <v>2015</v>
      </c>
      <c r="C869" s="30">
        <f>D869+E869+F869+G869</f>
        <v>0</v>
      </c>
      <c r="D869" s="30"/>
      <c r="E869" s="30"/>
      <c r="F869" s="30"/>
      <c r="G869" s="30"/>
    </row>
    <row r="870" spans="1:7" s="1" customFormat="1" ht="63.75">
      <c r="A870" s="28" t="s">
        <v>401</v>
      </c>
      <c r="B870" s="29" t="s">
        <v>402</v>
      </c>
      <c r="C870" s="30">
        <f>C871+C872+C873+C874+C875</f>
        <v>21</v>
      </c>
      <c r="D870" s="30">
        <f>D871+D872+D873+D874+D875</f>
        <v>0</v>
      </c>
      <c r="E870" s="30">
        <f>E871+E872+E873+E874+E875</f>
        <v>0</v>
      </c>
      <c r="F870" s="30">
        <f>F871+F872+F873+F874+F875</f>
        <v>21</v>
      </c>
      <c r="G870" s="30">
        <f>G871+G872+G873+G874+G875</f>
        <v>0</v>
      </c>
    </row>
    <row r="871" spans="1:7" s="1" customFormat="1" ht="12.75">
      <c r="A871" s="28"/>
      <c r="B871" s="31">
        <v>2011</v>
      </c>
      <c r="C871" s="30">
        <f>D871+E871+F871+G871</f>
        <v>7</v>
      </c>
      <c r="D871" s="30"/>
      <c r="E871" s="30"/>
      <c r="F871" s="30">
        <v>7</v>
      </c>
      <c r="G871" s="30"/>
    </row>
    <row r="872" spans="1:7" s="1" customFormat="1" ht="12.75">
      <c r="A872" s="28"/>
      <c r="B872" s="31">
        <v>2012</v>
      </c>
      <c r="C872" s="30">
        <f>D872+E872+F872+G872</f>
        <v>7</v>
      </c>
      <c r="D872" s="30"/>
      <c r="E872" s="30"/>
      <c r="F872" s="30">
        <v>7</v>
      </c>
      <c r="G872" s="30"/>
    </row>
    <row r="873" spans="1:7" s="1" customFormat="1" ht="12.75">
      <c r="A873" s="28"/>
      <c r="B873" s="31">
        <v>2013</v>
      </c>
      <c r="C873" s="30">
        <f>D873+E873+F873+G873</f>
        <v>7</v>
      </c>
      <c r="D873" s="30"/>
      <c r="E873" s="30"/>
      <c r="F873" s="30">
        <v>7</v>
      </c>
      <c r="G873" s="30"/>
    </row>
    <row r="874" spans="1:7" s="1" customFormat="1" ht="12.75">
      <c r="A874" s="28"/>
      <c r="B874" s="31">
        <v>2014</v>
      </c>
      <c r="C874" s="30">
        <f>D874+E874+F874+G874</f>
        <v>0</v>
      </c>
      <c r="D874" s="30"/>
      <c r="E874" s="30"/>
      <c r="F874" s="30"/>
      <c r="G874" s="30"/>
    </row>
    <row r="875" spans="1:7" s="1" customFormat="1" ht="12.75">
      <c r="A875" s="28"/>
      <c r="B875" s="31">
        <v>2015</v>
      </c>
      <c r="C875" s="30">
        <f>D875+E875+F875+G875</f>
        <v>0</v>
      </c>
      <c r="D875" s="30"/>
      <c r="E875" s="30"/>
      <c r="F875" s="30"/>
      <c r="G875" s="30"/>
    </row>
    <row r="876" spans="1:7" s="1" customFormat="1" ht="89.25">
      <c r="A876" s="28" t="s">
        <v>403</v>
      </c>
      <c r="B876" s="29" t="s">
        <v>404</v>
      </c>
      <c r="C876" s="30">
        <f>C877+C878+C879+C880+C881</f>
        <v>30.299999999999997</v>
      </c>
      <c r="D876" s="30">
        <f>D877+D878+D879+D880+D881</f>
        <v>0</v>
      </c>
      <c r="E876" s="30">
        <f>E877+E878+E879+E880+E881</f>
        <v>0</v>
      </c>
      <c r="F876" s="30">
        <f>F877+F878+F879+F880+F881</f>
        <v>30.299999999999997</v>
      </c>
      <c r="G876" s="30">
        <f>G877+G878+G879+G880+G881</f>
        <v>0</v>
      </c>
    </row>
    <row r="877" spans="1:7" s="1" customFormat="1" ht="12.75">
      <c r="A877" s="28"/>
      <c r="B877" s="31">
        <v>2011</v>
      </c>
      <c r="C877" s="30">
        <f>D877+E877+F877+G877</f>
        <v>10.1</v>
      </c>
      <c r="D877" s="30"/>
      <c r="E877" s="30"/>
      <c r="F877" s="30" t="s">
        <v>405</v>
      </c>
      <c r="G877" s="30"/>
    </row>
    <row r="878" spans="1:7" s="1" customFormat="1" ht="12.75">
      <c r="A878" s="28"/>
      <c r="B878" s="31">
        <v>2012</v>
      </c>
      <c r="C878" s="30">
        <f>D878+E878+F878+G878</f>
        <v>10.1</v>
      </c>
      <c r="D878" s="30"/>
      <c r="E878" s="30"/>
      <c r="F878" s="30" t="s">
        <v>405</v>
      </c>
      <c r="G878" s="30"/>
    </row>
    <row r="879" spans="1:7" s="1" customFormat="1" ht="12.75">
      <c r="A879" s="28"/>
      <c r="B879" s="31">
        <v>2013</v>
      </c>
      <c r="C879" s="30">
        <f>D879+E879+F879+G879</f>
        <v>10.1</v>
      </c>
      <c r="D879" s="30"/>
      <c r="E879" s="30"/>
      <c r="F879" s="30" t="s">
        <v>405</v>
      </c>
      <c r="G879" s="30"/>
    </row>
    <row r="880" spans="1:7" s="1" customFormat="1" ht="12.75">
      <c r="A880" s="28"/>
      <c r="B880" s="31">
        <v>2014</v>
      </c>
      <c r="C880" s="30">
        <f>D880+E880+F880+G880</f>
        <v>0</v>
      </c>
      <c r="D880" s="30"/>
      <c r="E880" s="30"/>
      <c r="F880" s="30"/>
      <c r="G880" s="30"/>
    </row>
    <row r="881" spans="1:7" s="1" customFormat="1" ht="12.75">
      <c r="A881" s="28"/>
      <c r="B881" s="31">
        <v>2015</v>
      </c>
      <c r="C881" s="30">
        <f>D881+E881+F881+G881</f>
        <v>0</v>
      </c>
      <c r="D881" s="30"/>
      <c r="E881" s="30"/>
      <c r="F881" s="30"/>
      <c r="G881" s="30"/>
    </row>
    <row r="882" spans="1:7" s="2" customFormat="1" ht="51">
      <c r="A882" s="13" t="s">
        <v>702</v>
      </c>
      <c r="B882" s="11" t="s">
        <v>603</v>
      </c>
      <c r="C882" s="8">
        <f>C888</f>
        <v>113.2</v>
      </c>
      <c r="D882" s="8">
        <f t="shared" ref="D882:G882" si="123">D888</f>
        <v>0</v>
      </c>
      <c r="E882" s="8">
        <f t="shared" si="123"/>
        <v>113.2</v>
      </c>
      <c r="F882" s="8">
        <f t="shared" si="123"/>
        <v>0</v>
      </c>
      <c r="G882" s="8">
        <f t="shared" si="123"/>
        <v>0</v>
      </c>
    </row>
    <row r="883" spans="1:7" s="1" customFormat="1" ht="12.75">
      <c r="A883" s="12"/>
      <c r="B883" s="10">
        <v>2011</v>
      </c>
      <c r="C883" s="8">
        <f t="shared" ref="C883:E887" si="124">C889</f>
        <v>113.2</v>
      </c>
      <c r="D883" s="8"/>
      <c r="E883" s="8" t="str">
        <f t="shared" si="124"/>
        <v>113,2</v>
      </c>
      <c r="F883" s="8"/>
      <c r="G883" s="8"/>
    </row>
    <row r="884" spans="1:7" s="1" customFormat="1" ht="12.75">
      <c r="A884" s="12"/>
      <c r="B884" s="10">
        <v>2012</v>
      </c>
      <c r="C884" s="8">
        <f t="shared" si="124"/>
        <v>0</v>
      </c>
      <c r="D884" s="8"/>
      <c r="E884" s="8"/>
      <c r="F884" s="8"/>
      <c r="G884" s="8"/>
    </row>
    <row r="885" spans="1:7" s="1" customFormat="1" ht="12.75">
      <c r="A885" s="12"/>
      <c r="B885" s="10">
        <v>2013</v>
      </c>
      <c r="C885" s="8">
        <f t="shared" si="124"/>
        <v>0</v>
      </c>
      <c r="D885" s="8"/>
      <c r="E885" s="8"/>
      <c r="F885" s="8"/>
      <c r="G885" s="8"/>
    </row>
    <row r="886" spans="1:7" s="1" customFormat="1" ht="12.75">
      <c r="A886" s="12"/>
      <c r="B886" s="10">
        <v>2014</v>
      </c>
      <c r="C886" s="8">
        <f t="shared" si="124"/>
        <v>0</v>
      </c>
      <c r="D886" s="8"/>
      <c r="E886" s="8"/>
      <c r="F886" s="8"/>
      <c r="G886" s="8"/>
    </row>
    <row r="887" spans="1:7" s="1" customFormat="1" ht="12.75">
      <c r="A887" s="12"/>
      <c r="B887" s="10">
        <v>2015</v>
      </c>
      <c r="C887" s="8">
        <f t="shared" si="124"/>
        <v>0</v>
      </c>
      <c r="D887" s="8"/>
      <c r="E887" s="8"/>
      <c r="F887" s="8"/>
      <c r="G887" s="8"/>
    </row>
    <row r="888" spans="1:7" s="1" customFormat="1" ht="76.5">
      <c r="A888" s="28" t="s">
        <v>406</v>
      </c>
      <c r="B888" s="29" t="s">
        <v>407</v>
      </c>
      <c r="C888" s="30">
        <f>C889+C890+C891+C892+C893</f>
        <v>113.2</v>
      </c>
      <c r="D888" s="30">
        <f>D889+D890+D891+D892+D893</f>
        <v>0</v>
      </c>
      <c r="E888" s="30">
        <f>E889+E890+E891+E892+E893</f>
        <v>113.2</v>
      </c>
      <c r="F888" s="30">
        <f>F889+F890+F891+F892+F893</f>
        <v>0</v>
      </c>
      <c r="G888" s="30">
        <f>G889+G890+G891+G892+G893</f>
        <v>0</v>
      </c>
    </row>
    <row r="889" spans="1:7" s="1" customFormat="1" ht="12.75">
      <c r="A889" s="28"/>
      <c r="B889" s="31">
        <v>2011</v>
      </c>
      <c r="C889" s="30">
        <f>D889+E889+F889+G889</f>
        <v>113.2</v>
      </c>
      <c r="D889" s="30"/>
      <c r="E889" s="30" t="s">
        <v>408</v>
      </c>
      <c r="F889" s="30"/>
      <c r="G889" s="30"/>
    </row>
    <row r="890" spans="1:7" s="1" customFormat="1" ht="12.75">
      <c r="A890" s="28"/>
      <c r="B890" s="31">
        <v>2012</v>
      </c>
      <c r="C890" s="30">
        <f>D890+E890+F890+G890</f>
        <v>0</v>
      </c>
      <c r="D890" s="30"/>
      <c r="E890" s="30"/>
      <c r="F890" s="30"/>
      <c r="G890" s="30"/>
    </row>
    <row r="891" spans="1:7" s="1" customFormat="1" ht="12.75">
      <c r="A891" s="28"/>
      <c r="B891" s="31">
        <v>2013</v>
      </c>
      <c r="C891" s="30">
        <f>D891+E891+F891+G891</f>
        <v>0</v>
      </c>
      <c r="D891" s="30"/>
      <c r="E891" s="30"/>
      <c r="F891" s="30"/>
      <c r="G891" s="30"/>
    </row>
    <row r="892" spans="1:7" s="1" customFormat="1" ht="12.75">
      <c r="A892" s="28"/>
      <c r="B892" s="31">
        <v>2014</v>
      </c>
      <c r="C892" s="30">
        <f>D892+E892+F892+G892</f>
        <v>0</v>
      </c>
      <c r="D892" s="30"/>
      <c r="E892" s="30"/>
      <c r="F892" s="30"/>
      <c r="G892" s="30"/>
    </row>
    <row r="893" spans="1:7" s="1" customFormat="1" ht="12.75">
      <c r="A893" s="28"/>
      <c r="B893" s="31">
        <v>2015</v>
      </c>
      <c r="C893" s="30">
        <f>D893+E893+F893+G893</f>
        <v>0</v>
      </c>
      <c r="D893" s="30"/>
      <c r="E893" s="30"/>
      <c r="F893" s="30"/>
      <c r="G893" s="30"/>
    </row>
    <row r="894" spans="1:7" s="2" customFormat="1" ht="114.75">
      <c r="A894" s="13">
        <v>6.3</v>
      </c>
      <c r="B894" s="11" t="s">
        <v>703</v>
      </c>
      <c r="C894" s="8">
        <f>SUM(D894:G894)</f>
        <v>22746.850000000006</v>
      </c>
      <c r="D894" s="8">
        <f t="shared" ref="D894:F894" si="125">SUM(D895:D899)</f>
        <v>0</v>
      </c>
      <c r="E894" s="8">
        <f t="shared" si="125"/>
        <v>11788.200000000003</v>
      </c>
      <c r="F894" s="8">
        <f t="shared" si="125"/>
        <v>9577.6500000000015</v>
      </c>
      <c r="G894" s="8">
        <f>SUM(G895:G899)</f>
        <v>1381</v>
      </c>
    </row>
    <row r="895" spans="1:7" s="1" customFormat="1" ht="12.75">
      <c r="A895" s="12"/>
      <c r="B895" s="10">
        <v>2011</v>
      </c>
      <c r="C895" s="8">
        <f t="shared" ref="C895:C899" si="126">SUM(D895:G895)</f>
        <v>3587.05</v>
      </c>
      <c r="D895" s="8"/>
      <c r="E895" s="8">
        <f t="shared" ref="E895:F899" si="127">E901+E907+E913+E919+E925+E931+E937+E943+E949+E955+E961+E967+E973+E979+E985+E991+E997+E1003+E1009+E1015</f>
        <v>1001</v>
      </c>
      <c r="F895" s="8">
        <f t="shared" si="127"/>
        <v>1291.05</v>
      </c>
      <c r="G895" s="8">
        <f>G901+G907+G913+G919+G925+G931+G937+G943+G949+G955+G961+G967+G973+G979+G985+G991+G997+G1003+G1009+G1015</f>
        <v>1295</v>
      </c>
    </row>
    <row r="896" spans="1:7" s="1" customFormat="1" ht="12.75">
      <c r="A896" s="12"/>
      <c r="B896" s="10">
        <v>2012</v>
      </c>
      <c r="C896" s="8">
        <f t="shared" si="126"/>
        <v>12023.650000000001</v>
      </c>
      <c r="D896" s="8"/>
      <c r="E896" s="8">
        <f t="shared" si="127"/>
        <v>10242.1</v>
      </c>
      <c r="F896" s="8">
        <f t="shared" si="127"/>
        <v>1761.5500000000002</v>
      </c>
      <c r="G896" s="8">
        <f t="shared" ref="G896:G899" si="128">G902+G908+G914+G920+G926+G932+G938+G944+G950+G956+G962+G968+G974+G980+G986+G992+G998+G1004+G1010+G1016</f>
        <v>20</v>
      </c>
    </row>
    <row r="897" spans="1:7" s="1" customFormat="1" ht="12.75">
      <c r="A897" s="12"/>
      <c r="B897" s="10">
        <v>2013</v>
      </c>
      <c r="C897" s="8">
        <f t="shared" si="126"/>
        <v>2084.9500000000003</v>
      </c>
      <c r="D897" s="8"/>
      <c r="E897" s="8">
        <f t="shared" si="127"/>
        <v>181.7</v>
      </c>
      <c r="F897" s="8">
        <f t="shared" si="127"/>
        <v>1882.2500000000002</v>
      </c>
      <c r="G897" s="8">
        <f t="shared" si="128"/>
        <v>21</v>
      </c>
    </row>
    <row r="898" spans="1:7" s="1" customFormat="1" ht="12.75">
      <c r="A898" s="12"/>
      <c r="B898" s="10">
        <v>2014</v>
      </c>
      <c r="C898" s="8">
        <f t="shared" si="126"/>
        <v>2222.25</v>
      </c>
      <c r="D898" s="8"/>
      <c r="E898" s="8">
        <f t="shared" si="127"/>
        <v>181.7</v>
      </c>
      <c r="F898" s="8">
        <f t="shared" si="127"/>
        <v>2018.5500000000002</v>
      </c>
      <c r="G898" s="8">
        <f t="shared" si="128"/>
        <v>22</v>
      </c>
    </row>
    <row r="899" spans="1:7" s="1" customFormat="1" ht="12.75">
      <c r="A899" s="12"/>
      <c r="B899" s="10">
        <v>2015</v>
      </c>
      <c r="C899" s="8">
        <f t="shared" si="126"/>
        <v>2828.95</v>
      </c>
      <c r="D899" s="8"/>
      <c r="E899" s="8">
        <f t="shared" si="127"/>
        <v>181.7</v>
      </c>
      <c r="F899" s="8">
        <f t="shared" si="127"/>
        <v>2624.25</v>
      </c>
      <c r="G899" s="8">
        <f t="shared" si="128"/>
        <v>23</v>
      </c>
    </row>
    <row r="900" spans="1:7" s="1" customFormat="1" ht="76.5">
      <c r="A900" s="28" t="s">
        <v>409</v>
      </c>
      <c r="B900" s="29" t="s">
        <v>410</v>
      </c>
      <c r="C900" s="30">
        <f>C901+C902+C903+C904+C905</f>
        <v>500</v>
      </c>
      <c r="D900" s="30">
        <f>D901+D902+D903+D904+D905</f>
        <v>0</v>
      </c>
      <c r="E900" s="30">
        <f>E901+E902+E903+E904+E905</f>
        <v>400</v>
      </c>
      <c r="F900" s="30">
        <f>F901+F902+F903+F904+F905</f>
        <v>100</v>
      </c>
      <c r="G900" s="30">
        <f>G901+G902+G903+G904+G905</f>
        <v>0</v>
      </c>
    </row>
    <row r="901" spans="1:7" s="1" customFormat="1" ht="12.75">
      <c r="A901" s="28"/>
      <c r="B901" s="31">
        <v>2011</v>
      </c>
      <c r="C901" s="30">
        <f>D901+E901+F901+G901</f>
        <v>500</v>
      </c>
      <c r="D901" s="30"/>
      <c r="E901" s="30">
        <v>400</v>
      </c>
      <c r="F901" s="30">
        <v>100</v>
      </c>
      <c r="G901" s="30"/>
    </row>
    <row r="902" spans="1:7" s="1" customFormat="1" ht="12.75">
      <c r="A902" s="28"/>
      <c r="B902" s="31">
        <v>2012</v>
      </c>
      <c r="C902" s="30">
        <f>D902+E902+F902+G902</f>
        <v>0</v>
      </c>
      <c r="D902" s="30"/>
      <c r="E902" s="30"/>
      <c r="F902" s="30"/>
      <c r="G902" s="30"/>
    </row>
    <row r="903" spans="1:7" s="1" customFormat="1" ht="12.75">
      <c r="A903" s="28"/>
      <c r="B903" s="31">
        <v>2013</v>
      </c>
      <c r="C903" s="30">
        <f>D903+E903+F903+G903</f>
        <v>0</v>
      </c>
      <c r="D903" s="30"/>
      <c r="E903" s="30"/>
      <c r="F903" s="30"/>
      <c r="G903" s="30"/>
    </row>
    <row r="904" spans="1:7" s="1" customFormat="1" ht="12.75">
      <c r="A904" s="28"/>
      <c r="B904" s="31">
        <v>2014</v>
      </c>
      <c r="C904" s="30">
        <f>D904+E904+F904+G904</f>
        <v>0</v>
      </c>
      <c r="D904" s="30"/>
      <c r="E904" s="30"/>
      <c r="F904" s="30"/>
      <c r="G904" s="30"/>
    </row>
    <row r="905" spans="1:7" s="1" customFormat="1" ht="12.75">
      <c r="A905" s="28"/>
      <c r="B905" s="31">
        <v>2015</v>
      </c>
      <c r="C905" s="30">
        <f>D905+E905+F905+G905</f>
        <v>0</v>
      </c>
      <c r="D905" s="30"/>
      <c r="E905" s="30"/>
      <c r="F905" s="30"/>
      <c r="G905" s="30"/>
    </row>
    <row r="906" spans="1:7" s="1" customFormat="1" ht="63.75">
      <c r="A906" s="28" t="s">
        <v>411</v>
      </c>
      <c r="B906" s="29" t="s">
        <v>412</v>
      </c>
      <c r="C906" s="30">
        <f>C907+C908+C909+C910+C911</f>
        <v>9016</v>
      </c>
      <c r="D906" s="30">
        <f>D907+D908+D909+D910+D911</f>
        <v>0</v>
      </c>
      <c r="E906" s="30">
        <f>E907+E908+E909+E910+E911</f>
        <v>9015</v>
      </c>
      <c r="F906" s="30">
        <f>F907+F908+F909+F910+F911</f>
        <v>1</v>
      </c>
      <c r="G906" s="30">
        <f>G907+G908+G909+G910+G911</f>
        <v>0</v>
      </c>
    </row>
    <row r="907" spans="1:7" s="1" customFormat="1" ht="12.75">
      <c r="A907" s="28"/>
      <c r="B907" s="31">
        <v>2011</v>
      </c>
      <c r="C907" s="30">
        <f>D907+E907+F907+G907</f>
        <v>0</v>
      </c>
      <c r="D907" s="30"/>
      <c r="E907" s="30"/>
      <c r="F907" s="30"/>
      <c r="G907" s="30"/>
    </row>
    <row r="908" spans="1:7" s="1" customFormat="1" ht="12.75">
      <c r="A908" s="28"/>
      <c r="B908" s="31">
        <v>2012</v>
      </c>
      <c r="C908" s="30">
        <f>D908+E908+F908+G908</f>
        <v>9016</v>
      </c>
      <c r="D908" s="30"/>
      <c r="E908" s="30">
        <v>9015</v>
      </c>
      <c r="F908" s="30">
        <v>1</v>
      </c>
      <c r="G908" s="30"/>
    </row>
    <row r="909" spans="1:7" s="1" customFormat="1" ht="12.75">
      <c r="A909" s="28"/>
      <c r="B909" s="31">
        <v>2013</v>
      </c>
      <c r="C909" s="30">
        <f>D909+E909+F909+G909</f>
        <v>0</v>
      </c>
      <c r="D909" s="30"/>
      <c r="E909" s="30"/>
      <c r="F909" s="30"/>
      <c r="G909" s="30"/>
    </row>
    <row r="910" spans="1:7" s="1" customFormat="1" ht="12.75">
      <c r="A910" s="28"/>
      <c r="B910" s="31">
        <v>2014</v>
      </c>
      <c r="C910" s="30">
        <f>D910+E910+F910+G910</f>
        <v>0</v>
      </c>
      <c r="D910" s="30"/>
      <c r="E910" s="30"/>
      <c r="F910" s="30"/>
      <c r="G910" s="30"/>
    </row>
    <row r="911" spans="1:7" s="1" customFormat="1" ht="12.75">
      <c r="A911" s="28"/>
      <c r="B911" s="31">
        <v>2015</v>
      </c>
      <c r="C911" s="30">
        <f>D911+E911+F911+G911</f>
        <v>0</v>
      </c>
      <c r="D911" s="30"/>
      <c r="E911" s="30"/>
      <c r="F911" s="30"/>
      <c r="G911" s="30"/>
    </row>
    <row r="912" spans="1:7" s="1" customFormat="1" ht="63.75">
      <c r="A912" s="28" t="s">
        <v>413</v>
      </c>
      <c r="B912" s="29" t="s">
        <v>414</v>
      </c>
      <c r="C912" s="30">
        <f>C913+C914+C915+C916+C917</f>
        <v>1188</v>
      </c>
      <c r="D912" s="30">
        <f>D913+D914+D915+D916+D917</f>
        <v>0</v>
      </c>
      <c r="E912" s="30">
        <f>E913+E914+E915+E916+E917</f>
        <v>1176</v>
      </c>
      <c r="F912" s="30">
        <f>F913+F914+F915+F916+F917</f>
        <v>12</v>
      </c>
      <c r="G912" s="30">
        <f>G913+G914+G915+G916+G917</f>
        <v>0</v>
      </c>
    </row>
    <row r="913" spans="1:7" s="1" customFormat="1" ht="12.75">
      <c r="A913" s="28"/>
      <c r="B913" s="31">
        <v>2011</v>
      </c>
      <c r="C913" s="30">
        <f>D913+E913+F913+G913</f>
        <v>283</v>
      </c>
      <c r="D913" s="30"/>
      <c r="E913" s="30">
        <v>280</v>
      </c>
      <c r="F913" s="30">
        <v>3</v>
      </c>
      <c r="G913" s="30"/>
    </row>
    <row r="914" spans="1:7" s="1" customFormat="1" ht="12.75">
      <c r="A914" s="28"/>
      <c r="B914" s="31">
        <v>2012</v>
      </c>
      <c r="C914" s="30">
        <f>D914+E914+F914+G914</f>
        <v>905</v>
      </c>
      <c r="D914" s="30"/>
      <c r="E914" s="30">
        <v>896</v>
      </c>
      <c r="F914" s="30">
        <v>9</v>
      </c>
      <c r="G914" s="30"/>
    </row>
    <row r="915" spans="1:7" s="1" customFormat="1" ht="12.75">
      <c r="A915" s="28"/>
      <c r="B915" s="31">
        <v>2013</v>
      </c>
      <c r="C915" s="30">
        <f>D915+E915+F915+G915</f>
        <v>0</v>
      </c>
      <c r="D915" s="30"/>
      <c r="E915" s="30"/>
      <c r="F915" s="30"/>
      <c r="G915" s="30"/>
    </row>
    <row r="916" spans="1:7" s="1" customFormat="1" ht="12.75">
      <c r="A916" s="28"/>
      <c r="B916" s="31">
        <v>2014</v>
      </c>
      <c r="C916" s="30">
        <f>D916+E916+F916+G916</f>
        <v>0</v>
      </c>
      <c r="D916" s="30"/>
      <c r="E916" s="30"/>
      <c r="F916" s="30"/>
      <c r="G916" s="30"/>
    </row>
    <row r="917" spans="1:7" s="1" customFormat="1" ht="12.75">
      <c r="A917" s="28"/>
      <c r="B917" s="31">
        <v>2015</v>
      </c>
      <c r="C917" s="30">
        <f>D917+E917+F917+G917</f>
        <v>0</v>
      </c>
      <c r="D917" s="30"/>
      <c r="E917" s="30"/>
      <c r="F917" s="30"/>
      <c r="G917" s="30"/>
    </row>
    <row r="918" spans="1:7" s="1" customFormat="1" ht="51">
      <c r="A918" s="28" t="s">
        <v>415</v>
      </c>
      <c r="B918" s="29" t="s">
        <v>416</v>
      </c>
      <c r="C918" s="30">
        <f>C919+C920+C921+C922+C923</f>
        <v>441.6</v>
      </c>
      <c r="D918" s="30">
        <f>D919+D920+D921+D922+D923</f>
        <v>0</v>
      </c>
      <c r="E918" s="30">
        <f>E919+E920+E921+E922+E923</f>
        <v>353.29999999999995</v>
      </c>
      <c r="F918" s="30">
        <f>F919+F920+F921+F922+F923</f>
        <v>88.3</v>
      </c>
      <c r="G918" s="30">
        <f>G919+G920+G921+G922+G923</f>
        <v>0</v>
      </c>
    </row>
    <row r="919" spans="1:7" s="1" customFormat="1" ht="12.75">
      <c r="A919" s="28"/>
      <c r="B919" s="31">
        <v>2011</v>
      </c>
      <c r="C919" s="30">
        <f>D919+E919+F919+G919</f>
        <v>214.5</v>
      </c>
      <c r="D919" s="30"/>
      <c r="E919" s="30" t="s">
        <v>417</v>
      </c>
      <c r="F919" s="30" t="s">
        <v>418</v>
      </c>
      <c r="G919" s="30"/>
    </row>
    <row r="920" spans="1:7" s="1" customFormat="1" ht="12.75">
      <c r="A920" s="28"/>
      <c r="B920" s="31">
        <v>2012</v>
      </c>
      <c r="C920" s="30">
        <f>D920+E920+F920+G920</f>
        <v>227.1</v>
      </c>
      <c r="D920" s="30"/>
      <c r="E920" s="30" t="s">
        <v>419</v>
      </c>
      <c r="F920" s="30" t="s">
        <v>420</v>
      </c>
      <c r="G920" s="30"/>
    </row>
    <row r="921" spans="1:7" s="1" customFormat="1" ht="12.75">
      <c r="A921" s="28"/>
      <c r="B921" s="31">
        <v>2013</v>
      </c>
      <c r="C921" s="30">
        <f>D921+E921+F921+G921</f>
        <v>0</v>
      </c>
      <c r="D921" s="30"/>
      <c r="E921" s="30"/>
      <c r="F921" s="30"/>
      <c r="G921" s="30"/>
    </row>
    <row r="922" spans="1:7" s="1" customFormat="1" ht="12.75">
      <c r="A922" s="28"/>
      <c r="B922" s="31">
        <v>2014</v>
      </c>
      <c r="C922" s="30">
        <f>D922+E922+F922+G922</f>
        <v>0</v>
      </c>
      <c r="D922" s="30"/>
      <c r="E922" s="30"/>
      <c r="F922" s="30"/>
      <c r="G922" s="30"/>
    </row>
    <row r="923" spans="1:7" s="1" customFormat="1" ht="12.75">
      <c r="A923" s="28"/>
      <c r="B923" s="31">
        <v>2015</v>
      </c>
      <c r="C923" s="30">
        <f>D923+E923+F923+G923</f>
        <v>0</v>
      </c>
      <c r="D923" s="30"/>
      <c r="E923" s="30"/>
      <c r="F923" s="30"/>
      <c r="G923" s="30"/>
    </row>
    <row r="924" spans="1:7" s="1" customFormat="1" ht="63.75">
      <c r="A924" s="28" t="s">
        <v>421</v>
      </c>
      <c r="B924" s="29" t="s">
        <v>422</v>
      </c>
      <c r="C924" s="30">
        <f>C925+C926+C927+C928+C929</f>
        <v>1300.2</v>
      </c>
      <c r="D924" s="30">
        <f>D925+D926+D927+D928+D929</f>
        <v>0</v>
      </c>
      <c r="E924" s="30">
        <f>E925+E926+E927+E928+E929</f>
        <v>0</v>
      </c>
      <c r="F924" s="30">
        <f>F925+F926+F927+F928+F929</f>
        <v>1300.2</v>
      </c>
      <c r="G924" s="30">
        <f>G925+G926+G927+G928+G929</f>
        <v>0</v>
      </c>
    </row>
    <row r="925" spans="1:7" s="1" customFormat="1" ht="12.75">
      <c r="A925" s="28"/>
      <c r="B925" s="31">
        <v>2011</v>
      </c>
      <c r="C925" s="30">
        <f>D925+E925+F925+G925</f>
        <v>0</v>
      </c>
      <c r="D925" s="30"/>
      <c r="E925" s="30"/>
      <c r="F925" s="30"/>
      <c r="G925" s="30"/>
    </row>
    <row r="926" spans="1:7" s="1" customFormat="1" ht="12.75">
      <c r="A926" s="28"/>
      <c r="B926" s="31">
        <v>2012</v>
      </c>
      <c r="C926" s="30">
        <f>D926+E926+F926+G926</f>
        <v>300</v>
      </c>
      <c r="D926" s="30"/>
      <c r="E926" s="30"/>
      <c r="F926" s="30">
        <v>300</v>
      </c>
      <c r="G926" s="30"/>
    </row>
    <row r="927" spans="1:7" s="1" customFormat="1" ht="12.75">
      <c r="A927" s="28"/>
      <c r="B927" s="31">
        <v>2013</v>
      </c>
      <c r="C927" s="30">
        <f>D927+E927+F927+G927</f>
        <v>316.2</v>
      </c>
      <c r="D927" s="30"/>
      <c r="E927" s="30"/>
      <c r="F927" s="30" t="s">
        <v>423</v>
      </c>
      <c r="G927" s="30"/>
    </row>
    <row r="928" spans="1:7" s="1" customFormat="1" ht="12.75">
      <c r="A928" s="28"/>
      <c r="B928" s="31">
        <v>2014</v>
      </c>
      <c r="C928" s="30">
        <f>D928+E928+F928+G928</f>
        <v>333</v>
      </c>
      <c r="D928" s="30"/>
      <c r="E928" s="30"/>
      <c r="F928" s="30">
        <v>333</v>
      </c>
      <c r="G928" s="30"/>
    </row>
    <row r="929" spans="1:7" s="1" customFormat="1" ht="12.75">
      <c r="A929" s="28"/>
      <c r="B929" s="31">
        <v>2015</v>
      </c>
      <c r="C929" s="30">
        <f>D929+E929+F929+G929</f>
        <v>351</v>
      </c>
      <c r="D929" s="30"/>
      <c r="E929" s="30"/>
      <c r="F929" s="30">
        <v>351</v>
      </c>
      <c r="G929" s="30"/>
    </row>
    <row r="930" spans="1:7" s="1" customFormat="1" ht="38.25">
      <c r="A930" s="28" t="s">
        <v>424</v>
      </c>
      <c r="B930" s="29" t="s">
        <v>425</v>
      </c>
      <c r="C930" s="30">
        <f>C931+C932+C933+C934+C935</f>
        <v>1027</v>
      </c>
      <c r="D930" s="30">
        <f>D931+D932+D933+D934+D935</f>
        <v>0</v>
      </c>
      <c r="E930" s="30">
        <f>E931+E932+E933+E934+E935</f>
        <v>0</v>
      </c>
      <c r="F930" s="30">
        <f>F931+F932+F933+F934+F935</f>
        <v>1027</v>
      </c>
      <c r="G930" s="30">
        <f>G931+G932+G933+G934+G935</f>
        <v>0</v>
      </c>
    </row>
    <row r="931" spans="1:7" s="1" customFormat="1" ht="12.75">
      <c r="A931" s="28"/>
      <c r="B931" s="31">
        <v>2011</v>
      </c>
      <c r="C931" s="30">
        <f>D931+E931+F931+G931</f>
        <v>0</v>
      </c>
      <c r="D931" s="30"/>
      <c r="E931" s="30"/>
      <c r="F931" s="30"/>
      <c r="G931" s="30"/>
    </row>
    <row r="932" spans="1:7" s="1" customFormat="1" ht="12.75">
      <c r="A932" s="28"/>
      <c r="B932" s="31">
        <v>2012</v>
      </c>
      <c r="C932" s="30">
        <f>D932+E932+F932+G932</f>
        <v>237</v>
      </c>
      <c r="D932" s="30"/>
      <c r="E932" s="30"/>
      <c r="F932" s="30">
        <v>237</v>
      </c>
      <c r="G932" s="30"/>
    </row>
    <row r="933" spans="1:7" s="1" customFormat="1" ht="12.75">
      <c r="A933" s="28"/>
      <c r="B933" s="31">
        <v>2013</v>
      </c>
      <c r="C933" s="30">
        <f>D933+E933+F933+G933</f>
        <v>250</v>
      </c>
      <c r="D933" s="30"/>
      <c r="E933" s="30"/>
      <c r="F933" s="30">
        <v>250</v>
      </c>
      <c r="G933" s="30"/>
    </row>
    <row r="934" spans="1:7" s="1" customFormat="1" ht="12.75">
      <c r="A934" s="28"/>
      <c r="B934" s="31">
        <v>2014</v>
      </c>
      <c r="C934" s="30">
        <f>D934+E934+F934+G934</f>
        <v>263</v>
      </c>
      <c r="D934" s="30"/>
      <c r="E934" s="30"/>
      <c r="F934" s="30">
        <v>263</v>
      </c>
      <c r="G934" s="30"/>
    </row>
    <row r="935" spans="1:7" s="1" customFormat="1" ht="12.75">
      <c r="A935" s="28"/>
      <c r="B935" s="31">
        <v>2015</v>
      </c>
      <c r="C935" s="30">
        <f>D935+E935+F935+G935</f>
        <v>277</v>
      </c>
      <c r="D935" s="30"/>
      <c r="E935" s="30"/>
      <c r="F935" s="30">
        <v>277</v>
      </c>
      <c r="G935" s="30"/>
    </row>
    <row r="936" spans="1:7" s="1" customFormat="1" ht="25.5">
      <c r="A936" s="28" t="s">
        <v>426</v>
      </c>
      <c r="B936" s="29" t="s">
        <v>427</v>
      </c>
      <c r="C936" s="30">
        <f>C937+C938+C939+C940+C941</f>
        <v>751</v>
      </c>
      <c r="D936" s="30">
        <f>D937+D938+D939+D940+D941</f>
        <v>0</v>
      </c>
      <c r="E936" s="30">
        <f>E937+E938+E939+E940+E941</f>
        <v>0</v>
      </c>
      <c r="F936" s="30">
        <f>F937+F938+F939+F940+F941</f>
        <v>251</v>
      </c>
      <c r="G936" s="30">
        <f>G937+G938+G939+G940+G941</f>
        <v>500</v>
      </c>
    </row>
    <row r="937" spans="1:7" s="1" customFormat="1" ht="12.75">
      <c r="A937" s="28"/>
      <c r="B937" s="31">
        <v>2011</v>
      </c>
      <c r="C937" s="30">
        <f>D937+E937+F937+G937</f>
        <v>525</v>
      </c>
      <c r="D937" s="30"/>
      <c r="E937" s="30"/>
      <c r="F937" s="30">
        <v>25</v>
      </c>
      <c r="G937" s="30">
        <v>500</v>
      </c>
    </row>
    <row r="938" spans="1:7" s="1" customFormat="1" ht="12.75">
      <c r="A938" s="28"/>
      <c r="B938" s="31">
        <v>2012</v>
      </c>
      <c r="C938" s="30">
        <f>D938+E938+F938+G938</f>
        <v>26</v>
      </c>
      <c r="D938" s="30"/>
      <c r="E938" s="30"/>
      <c r="F938" s="30">
        <v>26</v>
      </c>
      <c r="G938" s="30"/>
    </row>
    <row r="939" spans="1:7" s="1" customFormat="1" ht="12.75">
      <c r="A939" s="28"/>
      <c r="B939" s="31">
        <v>2013</v>
      </c>
      <c r="C939" s="30">
        <f>D939+E939+F939+G939</f>
        <v>50</v>
      </c>
      <c r="D939" s="30"/>
      <c r="E939" s="30"/>
      <c r="F939" s="30">
        <v>50</v>
      </c>
      <c r="G939" s="30"/>
    </row>
    <row r="940" spans="1:7" s="1" customFormat="1" ht="12.75">
      <c r="A940" s="28"/>
      <c r="B940" s="31">
        <v>2014</v>
      </c>
      <c r="C940" s="30">
        <f>D940+E940+F940+G940</f>
        <v>70</v>
      </c>
      <c r="D940" s="30"/>
      <c r="E940" s="30"/>
      <c r="F940" s="30">
        <v>70</v>
      </c>
      <c r="G940" s="30"/>
    </row>
    <row r="941" spans="1:7" s="1" customFormat="1" ht="12.75">
      <c r="A941" s="28"/>
      <c r="B941" s="31">
        <v>2015</v>
      </c>
      <c r="C941" s="30">
        <f>D941+E941+F941+G941</f>
        <v>80</v>
      </c>
      <c r="D941" s="30"/>
      <c r="E941" s="30"/>
      <c r="F941" s="30">
        <v>80</v>
      </c>
      <c r="G941" s="30"/>
    </row>
    <row r="942" spans="1:7" s="1" customFormat="1" ht="51">
      <c r="A942" s="28" t="s">
        <v>428</v>
      </c>
      <c r="B942" s="29" t="s">
        <v>429</v>
      </c>
      <c r="C942" s="30">
        <f>C943+C944+C945+C946+C947</f>
        <v>393</v>
      </c>
      <c r="D942" s="30">
        <f>D943+D944+D945+D946+D947</f>
        <v>0</v>
      </c>
      <c r="E942" s="30">
        <f>E943+E944+E945+E946+E947</f>
        <v>0</v>
      </c>
      <c r="F942" s="30">
        <f>F943+F944+F945+F946+F947</f>
        <v>258</v>
      </c>
      <c r="G942" s="30">
        <f>G943+G944+G945+G946+G947</f>
        <v>135</v>
      </c>
    </row>
    <row r="943" spans="1:7" s="1" customFormat="1" ht="12.75">
      <c r="A943" s="28"/>
      <c r="B943" s="31">
        <v>2011</v>
      </c>
      <c r="C943" s="30">
        <f>D943+E943+F943+G943</f>
        <v>185</v>
      </c>
      <c r="D943" s="30"/>
      <c r="E943" s="30"/>
      <c r="F943" s="30">
        <v>50</v>
      </c>
      <c r="G943" s="30">
        <v>135</v>
      </c>
    </row>
    <row r="944" spans="1:7" s="1" customFormat="1" ht="12.75">
      <c r="A944" s="28"/>
      <c r="B944" s="31">
        <v>2012</v>
      </c>
      <c r="C944" s="30">
        <f>D944+E944+F944+G944</f>
        <v>50</v>
      </c>
      <c r="D944" s="30"/>
      <c r="E944" s="30"/>
      <c r="F944" s="30">
        <v>50</v>
      </c>
      <c r="G944" s="30"/>
    </row>
    <row r="945" spans="1:7" s="1" customFormat="1" ht="12.75">
      <c r="A945" s="28"/>
      <c r="B945" s="31">
        <v>2013</v>
      </c>
      <c r="C945" s="30">
        <f>D945+E945+F945+G945</f>
        <v>50</v>
      </c>
      <c r="D945" s="30"/>
      <c r="E945" s="30"/>
      <c r="F945" s="30">
        <v>50</v>
      </c>
      <c r="G945" s="30"/>
    </row>
    <row r="946" spans="1:7" s="1" customFormat="1" ht="12.75">
      <c r="A946" s="28"/>
      <c r="B946" s="31">
        <v>2014</v>
      </c>
      <c r="C946" s="30">
        <f>D946+E946+F946+G946</f>
        <v>53</v>
      </c>
      <c r="D946" s="30"/>
      <c r="E946" s="30"/>
      <c r="F946" s="30">
        <v>53</v>
      </c>
      <c r="G946" s="30"/>
    </row>
    <row r="947" spans="1:7" s="1" customFormat="1" ht="12.75">
      <c r="A947" s="28"/>
      <c r="B947" s="31">
        <v>2015</v>
      </c>
      <c r="C947" s="30">
        <f>D947+E947+F947+G947</f>
        <v>55</v>
      </c>
      <c r="D947" s="30"/>
      <c r="E947" s="30"/>
      <c r="F947" s="30">
        <v>55</v>
      </c>
      <c r="G947" s="30"/>
    </row>
    <row r="948" spans="1:7" s="1" customFormat="1" ht="76.5">
      <c r="A948" s="28" t="s">
        <v>430</v>
      </c>
      <c r="B948" s="29" t="s">
        <v>431</v>
      </c>
      <c r="C948" s="30">
        <f>C949+C950+C951+C952+C953</f>
        <v>3335</v>
      </c>
      <c r="D948" s="30">
        <f>D949+D950+D951+D952+D953</f>
        <v>0</v>
      </c>
      <c r="E948" s="30">
        <f>E949+E950+E951+E952+E953</f>
        <v>0</v>
      </c>
      <c r="F948" s="30">
        <f>F949+F950+F951+F952+F953</f>
        <v>3335</v>
      </c>
      <c r="G948" s="30">
        <f>G949+G950+G951+G952+G953</f>
        <v>0</v>
      </c>
    </row>
    <row r="949" spans="1:7" s="1" customFormat="1" ht="12.75">
      <c r="A949" s="28"/>
      <c r="B949" s="31">
        <v>2011</v>
      </c>
      <c r="C949" s="30">
        <f>D949+E949+F949+G949</f>
        <v>650</v>
      </c>
      <c r="D949" s="30"/>
      <c r="E949" s="30"/>
      <c r="F949" s="30">
        <v>650</v>
      </c>
      <c r="G949" s="30"/>
    </row>
    <row r="950" spans="1:7" s="1" customFormat="1" ht="12.75">
      <c r="A950" s="28"/>
      <c r="B950" s="31">
        <v>2012</v>
      </c>
      <c r="C950" s="30">
        <f>D950+E950+F950+G950</f>
        <v>650</v>
      </c>
      <c r="D950" s="30"/>
      <c r="E950" s="30"/>
      <c r="F950" s="30">
        <v>650</v>
      </c>
      <c r="G950" s="30"/>
    </row>
    <row r="951" spans="1:7" s="1" customFormat="1" ht="12.75">
      <c r="A951" s="28"/>
      <c r="B951" s="31">
        <v>2013</v>
      </c>
      <c r="C951" s="30">
        <f>D951+E951+F951+G951</f>
        <v>650</v>
      </c>
      <c r="D951" s="30"/>
      <c r="E951" s="30"/>
      <c r="F951" s="30">
        <v>650</v>
      </c>
      <c r="G951" s="30"/>
    </row>
    <row r="952" spans="1:7" s="1" customFormat="1" ht="12.75">
      <c r="A952" s="28"/>
      <c r="B952" s="31">
        <v>2014</v>
      </c>
      <c r="C952" s="30">
        <f>D952+E952+F952+G952</f>
        <v>685</v>
      </c>
      <c r="D952" s="30"/>
      <c r="E952" s="30"/>
      <c r="F952" s="30">
        <v>685</v>
      </c>
      <c r="G952" s="30"/>
    </row>
    <row r="953" spans="1:7" s="1" customFormat="1" ht="12.75">
      <c r="A953" s="28"/>
      <c r="B953" s="31">
        <v>2015</v>
      </c>
      <c r="C953" s="30">
        <f>D953+E953+F953+G953</f>
        <v>700</v>
      </c>
      <c r="D953" s="30"/>
      <c r="E953" s="30"/>
      <c r="F953" s="30">
        <v>700</v>
      </c>
      <c r="G953" s="30"/>
    </row>
    <row r="954" spans="1:7" s="1" customFormat="1" ht="12.75">
      <c r="A954" s="28" t="s">
        <v>432</v>
      </c>
      <c r="B954" s="29" t="s">
        <v>433</v>
      </c>
      <c r="C954" s="30">
        <f>C955+C956+C957+C958+C959</f>
        <v>704</v>
      </c>
      <c r="D954" s="30">
        <f>D955+D956+D957+D958+D959</f>
        <v>0</v>
      </c>
      <c r="E954" s="30">
        <f>E955+E956+E957+E958+E959</f>
        <v>0</v>
      </c>
      <c r="F954" s="30">
        <f>F955+F956+F957+F958+F959</f>
        <v>578</v>
      </c>
      <c r="G954" s="30">
        <f>G955+G956+G957+G958+G959</f>
        <v>126</v>
      </c>
    </row>
    <row r="955" spans="1:7" s="1" customFormat="1" ht="12.75">
      <c r="A955" s="28"/>
      <c r="B955" s="31">
        <v>2011</v>
      </c>
      <c r="C955" s="30">
        <f>D955+E955+F955+G955</f>
        <v>176</v>
      </c>
      <c r="D955" s="30"/>
      <c r="E955" s="30"/>
      <c r="F955" s="30">
        <v>50</v>
      </c>
      <c r="G955" s="30">
        <v>126</v>
      </c>
    </row>
    <row r="956" spans="1:7" s="1" customFormat="1" ht="12.75">
      <c r="A956" s="28"/>
      <c r="B956" s="31">
        <v>2012</v>
      </c>
      <c r="C956" s="30">
        <f>D956+E956+F956+G956</f>
        <v>53</v>
      </c>
      <c r="D956" s="30"/>
      <c r="E956" s="30"/>
      <c r="F956" s="30">
        <v>53</v>
      </c>
      <c r="G956" s="30"/>
    </row>
    <row r="957" spans="1:7" s="1" customFormat="1" ht="12.75">
      <c r="A957" s="28"/>
      <c r="B957" s="31">
        <v>2013</v>
      </c>
      <c r="C957" s="30">
        <f>D957+E957+F957+G957</f>
        <v>150</v>
      </c>
      <c r="D957" s="30"/>
      <c r="E957" s="30"/>
      <c r="F957" s="30">
        <v>150</v>
      </c>
      <c r="G957" s="30"/>
    </row>
    <row r="958" spans="1:7" s="1" customFormat="1" ht="12.75">
      <c r="A958" s="28"/>
      <c r="B958" s="31">
        <v>2014</v>
      </c>
      <c r="C958" s="30">
        <f>D958+E958+F958+G958</f>
        <v>158</v>
      </c>
      <c r="D958" s="30"/>
      <c r="E958" s="30"/>
      <c r="F958" s="30">
        <v>158</v>
      </c>
      <c r="G958" s="30"/>
    </row>
    <row r="959" spans="1:7" s="1" customFormat="1" ht="12.75">
      <c r="A959" s="28"/>
      <c r="B959" s="31">
        <v>2015</v>
      </c>
      <c r="C959" s="30">
        <f>D959+E959+F959+G959</f>
        <v>167</v>
      </c>
      <c r="D959" s="30"/>
      <c r="E959" s="30"/>
      <c r="F959" s="30">
        <v>167</v>
      </c>
      <c r="G959" s="30"/>
    </row>
    <row r="960" spans="1:7" s="1" customFormat="1" ht="51">
      <c r="A960" s="28" t="s">
        <v>434</v>
      </c>
      <c r="B960" s="29" t="s">
        <v>435</v>
      </c>
      <c r="C960" s="30">
        <f>C961+C962+C963+C964+C965</f>
        <v>974</v>
      </c>
      <c r="D960" s="30">
        <f>D961+D962+D963+D964+D965</f>
        <v>0</v>
      </c>
      <c r="E960" s="30">
        <f>E961+E962+E963+E964+E965</f>
        <v>0</v>
      </c>
      <c r="F960" s="30">
        <f>F961+F962+F963+F964+F965</f>
        <v>500</v>
      </c>
      <c r="G960" s="30">
        <f>G961+G962+G963+G964+G965</f>
        <v>474</v>
      </c>
    </row>
    <row r="961" spans="1:7" s="1" customFormat="1" ht="12.75">
      <c r="A961" s="28"/>
      <c r="B961" s="31">
        <v>2011</v>
      </c>
      <c r="C961" s="30">
        <f>D961+E961+F961+G961</f>
        <v>474</v>
      </c>
      <c r="D961" s="30"/>
      <c r="E961" s="30"/>
      <c r="F961" s="30"/>
      <c r="G961" s="30">
        <v>474</v>
      </c>
    </row>
    <row r="962" spans="1:7" s="1" customFormat="1" ht="12.75">
      <c r="A962" s="28"/>
      <c r="B962" s="31">
        <v>2012</v>
      </c>
      <c r="C962" s="30">
        <f>D962+E962+F962+G962</f>
        <v>0</v>
      </c>
      <c r="D962" s="30"/>
      <c r="E962" s="30"/>
      <c r="F962" s="30"/>
      <c r="G962" s="30"/>
    </row>
    <row r="963" spans="1:7" s="1" customFormat="1" ht="12.75">
      <c r="A963" s="28"/>
      <c r="B963" s="31">
        <v>2013</v>
      </c>
      <c r="C963" s="30">
        <f>D963+E963+F963+G963</f>
        <v>0</v>
      </c>
      <c r="D963" s="30"/>
      <c r="E963" s="30"/>
      <c r="F963" s="30"/>
      <c r="G963" s="30"/>
    </row>
    <row r="964" spans="1:7" s="1" customFormat="1" ht="12.75">
      <c r="A964" s="28"/>
      <c r="B964" s="31">
        <v>2014</v>
      </c>
      <c r="C964" s="30">
        <f>D964+E964+F964+G964</f>
        <v>0</v>
      </c>
      <c r="D964" s="30"/>
      <c r="E964" s="30"/>
      <c r="F964" s="30"/>
      <c r="G964" s="30"/>
    </row>
    <row r="965" spans="1:7" s="1" customFormat="1" ht="12.75">
      <c r="A965" s="28"/>
      <c r="B965" s="31">
        <v>2015</v>
      </c>
      <c r="C965" s="30">
        <f>D965+E965+F965+G965</f>
        <v>500</v>
      </c>
      <c r="D965" s="30"/>
      <c r="E965" s="30"/>
      <c r="F965" s="30">
        <v>500</v>
      </c>
      <c r="G965" s="30"/>
    </row>
    <row r="966" spans="1:7" s="1" customFormat="1" ht="63.75">
      <c r="A966" s="28" t="s">
        <v>436</v>
      </c>
      <c r="B966" s="29" t="s">
        <v>437</v>
      </c>
      <c r="C966" s="30">
        <f>C967+C968+C969+C970+C971</f>
        <v>240</v>
      </c>
      <c r="D966" s="30">
        <f>D967+D968+D969+D970+D971</f>
        <v>0</v>
      </c>
      <c r="E966" s="30">
        <f>E967+E968+E969+E970+E971</f>
        <v>0</v>
      </c>
      <c r="F966" s="30">
        <f>F967+F968+F969+F970+F971</f>
        <v>240</v>
      </c>
      <c r="G966" s="30">
        <f>G967+G968+G969+G970+G971</f>
        <v>0</v>
      </c>
    </row>
    <row r="967" spans="1:7" s="1" customFormat="1" ht="12.75">
      <c r="A967" s="28"/>
      <c r="B967" s="31">
        <v>2011</v>
      </c>
      <c r="C967" s="30">
        <f>D967+E967+F967+G967</f>
        <v>45</v>
      </c>
      <c r="D967" s="30"/>
      <c r="E967" s="30"/>
      <c r="F967" s="30">
        <v>45</v>
      </c>
      <c r="G967" s="30"/>
    </row>
    <row r="968" spans="1:7" s="1" customFormat="1" ht="12.75">
      <c r="A968" s="28"/>
      <c r="B968" s="31">
        <v>2012</v>
      </c>
      <c r="C968" s="30">
        <f>D968+E968+F968+G968</f>
        <v>45</v>
      </c>
      <c r="D968" s="30"/>
      <c r="E968" s="30"/>
      <c r="F968" s="30">
        <v>45</v>
      </c>
      <c r="G968" s="30"/>
    </row>
    <row r="969" spans="1:7" s="1" customFormat="1" ht="12.75">
      <c r="A969" s="28"/>
      <c r="B969" s="31">
        <v>2013</v>
      </c>
      <c r="C969" s="30">
        <f>D969+E969+F969+G969</f>
        <v>45</v>
      </c>
      <c r="D969" s="30"/>
      <c r="E969" s="30"/>
      <c r="F969" s="30">
        <v>45</v>
      </c>
      <c r="G969" s="30"/>
    </row>
    <row r="970" spans="1:7" s="1" customFormat="1" ht="12.75">
      <c r="A970" s="28"/>
      <c r="B970" s="31">
        <v>2014</v>
      </c>
      <c r="C970" s="30">
        <f>D970+E970+F970+G970</f>
        <v>50</v>
      </c>
      <c r="D970" s="30"/>
      <c r="E970" s="30"/>
      <c r="F970" s="30">
        <v>50</v>
      </c>
      <c r="G970" s="30"/>
    </row>
    <row r="971" spans="1:7" s="1" customFormat="1" ht="12.75">
      <c r="A971" s="28"/>
      <c r="B971" s="31">
        <v>2015</v>
      </c>
      <c r="C971" s="30">
        <f>D971+E971+F971+G971</f>
        <v>55</v>
      </c>
      <c r="D971" s="30"/>
      <c r="E971" s="30"/>
      <c r="F971" s="30">
        <v>55</v>
      </c>
      <c r="G971" s="30"/>
    </row>
    <row r="972" spans="1:7" s="1" customFormat="1" ht="38.25">
      <c r="A972" s="28" t="s">
        <v>438</v>
      </c>
      <c r="B972" s="29" t="s">
        <v>439</v>
      </c>
      <c r="C972" s="30">
        <f>C973+C974+C975+C976+C977</f>
        <v>150</v>
      </c>
      <c r="D972" s="30">
        <f>D973+D974+D975+D976+D977</f>
        <v>0</v>
      </c>
      <c r="E972" s="30">
        <f>E973+E974+E975+E976+E977</f>
        <v>0</v>
      </c>
      <c r="F972" s="30">
        <f>F973+F974+F975+F976+F977</f>
        <v>150</v>
      </c>
      <c r="G972" s="30">
        <f>G973+G974+G975+G976+G977</f>
        <v>0</v>
      </c>
    </row>
    <row r="973" spans="1:7" s="1" customFormat="1" ht="12.75">
      <c r="A973" s="28"/>
      <c r="B973" s="31">
        <v>2011</v>
      </c>
      <c r="C973" s="30">
        <f>D973+E973+F973+G973</f>
        <v>25</v>
      </c>
      <c r="D973" s="30"/>
      <c r="E973" s="30"/>
      <c r="F973" s="30">
        <v>25</v>
      </c>
      <c r="G973" s="30"/>
    </row>
    <row r="974" spans="1:7" s="1" customFormat="1" ht="12.75">
      <c r="A974" s="28"/>
      <c r="B974" s="31">
        <v>2012</v>
      </c>
      <c r="C974" s="30">
        <f>D974+E974+F974+G974</f>
        <v>25</v>
      </c>
      <c r="D974" s="30"/>
      <c r="E974" s="30"/>
      <c r="F974" s="30">
        <v>25</v>
      </c>
      <c r="G974" s="30"/>
    </row>
    <row r="975" spans="1:7" s="1" customFormat="1" ht="12.75">
      <c r="A975" s="28"/>
      <c r="B975" s="31">
        <v>2013</v>
      </c>
      <c r="C975" s="30">
        <f>D975+E975+F975+G975</f>
        <v>25</v>
      </c>
      <c r="D975" s="30"/>
      <c r="E975" s="30"/>
      <c r="F975" s="30">
        <v>25</v>
      </c>
      <c r="G975" s="30"/>
    </row>
    <row r="976" spans="1:7" s="1" customFormat="1" ht="12.75">
      <c r="A976" s="28"/>
      <c r="B976" s="31">
        <v>2014</v>
      </c>
      <c r="C976" s="30">
        <f>D976+E976+F976+G976</f>
        <v>35</v>
      </c>
      <c r="D976" s="30"/>
      <c r="E976" s="30"/>
      <c r="F976" s="30">
        <v>35</v>
      </c>
      <c r="G976" s="30"/>
    </row>
    <row r="977" spans="1:7" s="1" customFormat="1" ht="12.75">
      <c r="A977" s="28"/>
      <c r="B977" s="31">
        <v>2015</v>
      </c>
      <c r="C977" s="30">
        <f>D977+E977+F977+G977</f>
        <v>40</v>
      </c>
      <c r="D977" s="30"/>
      <c r="E977" s="30"/>
      <c r="F977" s="30">
        <v>40</v>
      </c>
      <c r="G977" s="30"/>
    </row>
    <row r="978" spans="1:7" s="1" customFormat="1" ht="51">
      <c r="A978" s="28" t="s">
        <v>440</v>
      </c>
      <c r="B978" s="29" t="s">
        <v>441</v>
      </c>
      <c r="C978" s="30">
        <f>C979+C980+C981+C982+C983</f>
        <v>299.54999999999995</v>
      </c>
      <c r="D978" s="30">
        <f>D979+D980+D981+D982+D983</f>
        <v>0</v>
      </c>
      <c r="E978" s="30">
        <f>E979+E980+E981+E982+E983</f>
        <v>298.8</v>
      </c>
      <c r="F978" s="30">
        <f>F979+F980+F981+F982+F983</f>
        <v>0.75</v>
      </c>
      <c r="G978" s="30">
        <f>G979+G980+G981+G982+G983</f>
        <v>0</v>
      </c>
    </row>
    <row r="979" spans="1:7" s="1" customFormat="1" ht="12.75">
      <c r="A979" s="28"/>
      <c r="B979" s="31">
        <v>2011</v>
      </c>
      <c r="C979" s="30">
        <f>D979+E979+F979+G979</f>
        <v>149.55000000000001</v>
      </c>
      <c r="D979" s="30"/>
      <c r="E979" s="30" t="s">
        <v>442</v>
      </c>
      <c r="F979" s="30" t="s">
        <v>443</v>
      </c>
      <c r="G979" s="30"/>
    </row>
    <row r="980" spans="1:7" s="1" customFormat="1" ht="12.75">
      <c r="A980" s="28"/>
      <c r="B980" s="31">
        <v>2012</v>
      </c>
      <c r="C980" s="30">
        <f>D980+E980+F980+G980</f>
        <v>149.55000000000001</v>
      </c>
      <c r="D980" s="30"/>
      <c r="E980" s="30" t="s">
        <v>442</v>
      </c>
      <c r="F980" s="30" t="s">
        <v>443</v>
      </c>
      <c r="G980" s="30"/>
    </row>
    <row r="981" spans="1:7" s="1" customFormat="1" ht="12.75">
      <c r="A981" s="28"/>
      <c r="B981" s="31">
        <v>2013</v>
      </c>
      <c r="C981" s="30">
        <f>D981+E981+F981+G981</f>
        <v>0.15</v>
      </c>
      <c r="D981" s="30"/>
      <c r="E981" s="30"/>
      <c r="F981" s="30" t="s">
        <v>443</v>
      </c>
      <c r="G981" s="30"/>
    </row>
    <row r="982" spans="1:7" s="1" customFormat="1" ht="12.75">
      <c r="A982" s="28"/>
      <c r="B982" s="31">
        <v>2014</v>
      </c>
      <c r="C982" s="30">
        <f>D982+E982+F982+G982</f>
        <v>0.15</v>
      </c>
      <c r="D982" s="30"/>
      <c r="E982" s="30"/>
      <c r="F982" s="30" t="s">
        <v>443</v>
      </c>
      <c r="G982" s="30"/>
    </row>
    <row r="983" spans="1:7" s="1" customFormat="1" ht="12.75">
      <c r="A983" s="28"/>
      <c r="B983" s="31">
        <v>2015</v>
      </c>
      <c r="C983" s="30">
        <f>D983+E983+F983+G983</f>
        <v>0.15</v>
      </c>
      <c r="D983" s="30"/>
      <c r="E983" s="30"/>
      <c r="F983" s="30" t="s">
        <v>443</v>
      </c>
      <c r="G983" s="30"/>
    </row>
    <row r="984" spans="1:7" s="1" customFormat="1" ht="25.5">
      <c r="A984" s="28" t="s">
        <v>444</v>
      </c>
      <c r="B984" s="29" t="s">
        <v>445</v>
      </c>
      <c r="C984" s="30">
        <f>C985+C986+C987+C988+C989</f>
        <v>105</v>
      </c>
      <c r="D984" s="30">
        <f>D985+D986+D987+D988+D989</f>
        <v>0</v>
      </c>
      <c r="E984" s="30">
        <f>E985+E986+E987+E988+E989</f>
        <v>0</v>
      </c>
      <c r="F984" s="30">
        <f>F985+F986+F987+F988+F989</f>
        <v>105</v>
      </c>
      <c r="G984" s="30">
        <f>G985+G986+G987+G988+G989</f>
        <v>0</v>
      </c>
    </row>
    <row r="985" spans="1:7" s="1" customFormat="1" ht="12.75">
      <c r="A985" s="28"/>
      <c r="B985" s="31">
        <v>2011</v>
      </c>
      <c r="C985" s="30">
        <f>D985+E985+F985+G985</f>
        <v>0</v>
      </c>
      <c r="D985" s="30"/>
      <c r="E985" s="30"/>
      <c r="F985" s="30"/>
      <c r="G985" s="30"/>
    </row>
    <row r="986" spans="1:7" s="1" customFormat="1" ht="12.75">
      <c r="A986" s="28"/>
      <c r="B986" s="31">
        <v>2012</v>
      </c>
      <c r="C986" s="30">
        <f>D986+E986+F986+G986</f>
        <v>60</v>
      </c>
      <c r="D986" s="30"/>
      <c r="E986" s="30"/>
      <c r="F986" s="30">
        <v>60</v>
      </c>
      <c r="G986" s="30"/>
    </row>
    <row r="987" spans="1:7" s="1" customFormat="1" ht="12.75">
      <c r="A987" s="28"/>
      <c r="B987" s="31">
        <v>2013</v>
      </c>
      <c r="C987" s="30">
        <f>D987+E987+F987+G987</f>
        <v>10</v>
      </c>
      <c r="D987" s="30"/>
      <c r="E987" s="30"/>
      <c r="F987" s="30">
        <v>10</v>
      </c>
      <c r="G987" s="30"/>
    </row>
    <row r="988" spans="1:7" s="1" customFormat="1" ht="12.75">
      <c r="A988" s="28"/>
      <c r="B988" s="31">
        <v>2014</v>
      </c>
      <c r="C988" s="30">
        <f>D988+E988+F988+G988</f>
        <v>15</v>
      </c>
      <c r="D988" s="30"/>
      <c r="E988" s="30"/>
      <c r="F988" s="30">
        <v>15</v>
      </c>
      <c r="G988" s="30"/>
    </row>
    <row r="989" spans="1:7" s="1" customFormat="1" ht="12.75">
      <c r="A989" s="28"/>
      <c r="B989" s="31">
        <v>2015</v>
      </c>
      <c r="C989" s="30">
        <f>D989+E989+F989+G989</f>
        <v>20</v>
      </c>
      <c r="D989" s="30"/>
      <c r="E989" s="30"/>
      <c r="F989" s="30">
        <v>20</v>
      </c>
      <c r="G989" s="30"/>
    </row>
    <row r="990" spans="1:7" s="1" customFormat="1" ht="25.5">
      <c r="A990" s="28" t="s">
        <v>446</v>
      </c>
      <c r="B990" s="29" t="s">
        <v>447</v>
      </c>
      <c r="C990" s="30">
        <f>C991+C992+C993+C994+C995</f>
        <v>90</v>
      </c>
      <c r="D990" s="30">
        <f>D991+D992+D993+D994+D995</f>
        <v>0</v>
      </c>
      <c r="E990" s="30">
        <f>E991+E992+E993+E994+E995</f>
        <v>0</v>
      </c>
      <c r="F990" s="30">
        <f>F991+F992+F993+F994+F995</f>
        <v>90</v>
      </c>
      <c r="G990" s="30">
        <f>G991+G992+G993+G994+G995</f>
        <v>0</v>
      </c>
    </row>
    <row r="991" spans="1:7" s="1" customFormat="1" ht="12.75">
      <c r="A991" s="28"/>
      <c r="B991" s="31">
        <v>2011</v>
      </c>
      <c r="C991" s="30">
        <f>D991+E991+F991+G991</f>
        <v>0</v>
      </c>
      <c r="D991" s="30"/>
      <c r="E991" s="30"/>
      <c r="F991" s="30"/>
      <c r="G991" s="30"/>
    </row>
    <row r="992" spans="1:7" s="1" customFormat="1" ht="12.75">
      <c r="A992" s="28"/>
      <c r="B992" s="31">
        <v>2012</v>
      </c>
      <c r="C992" s="30">
        <f>D992+E992+F992+G992</f>
        <v>0</v>
      </c>
      <c r="D992" s="30"/>
      <c r="E992" s="30"/>
      <c r="F992" s="30"/>
      <c r="G992" s="30"/>
    </row>
    <row r="993" spans="1:7" s="1" customFormat="1" ht="12.75">
      <c r="A993" s="28"/>
      <c r="B993" s="31">
        <v>2013</v>
      </c>
      <c r="C993" s="30">
        <f>D993+E993+F993+G993</f>
        <v>25</v>
      </c>
      <c r="D993" s="30"/>
      <c r="E993" s="30"/>
      <c r="F993" s="30">
        <v>25</v>
      </c>
      <c r="G993" s="30"/>
    </row>
    <row r="994" spans="1:7" s="1" customFormat="1" ht="12.75">
      <c r="A994" s="28"/>
      <c r="B994" s="31">
        <v>2014</v>
      </c>
      <c r="C994" s="30">
        <f>D994+E994+F994+G994</f>
        <v>30</v>
      </c>
      <c r="D994" s="30"/>
      <c r="E994" s="30"/>
      <c r="F994" s="30">
        <v>30</v>
      </c>
      <c r="G994" s="30"/>
    </row>
    <row r="995" spans="1:7" s="1" customFormat="1" ht="12.75">
      <c r="A995" s="28"/>
      <c r="B995" s="31">
        <v>2015</v>
      </c>
      <c r="C995" s="30">
        <f>D995+E995+F995+G995</f>
        <v>35</v>
      </c>
      <c r="D995" s="30"/>
      <c r="E995" s="30"/>
      <c r="F995" s="30">
        <v>35</v>
      </c>
      <c r="G995" s="30"/>
    </row>
    <row r="996" spans="1:7" s="1" customFormat="1" ht="38.25">
      <c r="A996" s="28" t="s">
        <v>448</v>
      </c>
      <c r="B996" s="29" t="s">
        <v>449</v>
      </c>
      <c r="C996" s="30">
        <f>C997+C998+C999+C1000+C1001</f>
        <v>330</v>
      </c>
      <c r="D996" s="30">
        <f>D997+D998+D999+D1000+D1001</f>
        <v>0</v>
      </c>
      <c r="E996" s="30">
        <f>E997+E998+E999+E1000+E1001</f>
        <v>0</v>
      </c>
      <c r="F996" s="30">
        <f>F997+F998+F999+F1000+F1001</f>
        <v>330</v>
      </c>
      <c r="G996" s="30">
        <f>G997+G998+G999+G1000+G1001</f>
        <v>0</v>
      </c>
    </row>
    <row r="997" spans="1:7" s="1" customFormat="1" ht="12.75">
      <c r="A997" s="28"/>
      <c r="B997" s="31">
        <v>2011</v>
      </c>
      <c r="C997" s="30">
        <f>D997+E997+F997+G997</f>
        <v>100</v>
      </c>
      <c r="D997" s="30"/>
      <c r="E997" s="30"/>
      <c r="F997" s="30">
        <v>100</v>
      </c>
      <c r="G997" s="30"/>
    </row>
    <row r="998" spans="1:7" s="1" customFormat="1" ht="12.75">
      <c r="A998" s="28"/>
      <c r="B998" s="31">
        <v>2012</v>
      </c>
      <c r="C998" s="30">
        <f>D998+E998+F998+G998</f>
        <v>50</v>
      </c>
      <c r="D998" s="30"/>
      <c r="E998" s="30"/>
      <c r="F998" s="30">
        <v>50</v>
      </c>
      <c r="G998" s="30"/>
    </row>
    <row r="999" spans="1:7" s="1" customFormat="1" ht="12.75">
      <c r="A999" s="28"/>
      <c r="B999" s="31">
        <v>2013</v>
      </c>
      <c r="C999" s="30">
        <f>D999+E999+F999+G999</f>
        <v>55</v>
      </c>
      <c r="D999" s="30"/>
      <c r="E999" s="30"/>
      <c r="F999" s="30">
        <v>55</v>
      </c>
      <c r="G999" s="30"/>
    </row>
    <row r="1000" spans="1:7" s="1" customFormat="1" ht="12.75">
      <c r="A1000" s="28"/>
      <c r="B1000" s="31">
        <v>2014</v>
      </c>
      <c r="C1000" s="30">
        <f>D1000+E1000+F1000+G1000</f>
        <v>60</v>
      </c>
      <c r="D1000" s="30"/>
      <c r="E1000" s="30"/>
      <c r="F1000" s="30">
        <v>60</v>
      </c>
      <c r="G1000" s="30"/>
    </row>
    <row r="1001" spans="1:7" s="1" customFormat="1" ht="12.75">
      <c r="A1001" s="28"/>
      <c r="B1001" s="31">
        <v>2015</v>
      </c>
      <c r="C1001" s="30">
        <f>D1001+E1001+F1001+G1001</f>
        <v>65</v>
      </c>
      <c r="D1001" s="30"/>
      <c r="E1001" s="30"/>
      <c r="F1001" s="30">
        <v>65</v>
      </c>
      <c r="G1001" s="30"/>
    </row>
    <row r="1002" spans="1:7" s="1" customFormat="1" ht="38.25">
      <c r="A1002" s="28" t="s">
        <v>450</v>
      </c>
      <c r="B1002" s="29" t="s">
        <v>451</v>
      </c>
      <c r="C1002" s="30">
        <f>C1003+C1004+C1005+C1006+C1007</f>
        <v>1032</v>
      </c>
      <c r="D1002" s="30">
        <f>D1003+D1004+D1005+D1006+D1007</f>
        <v>0</v>
      </c>
      <c r="E1002" s="30">
        <f>E1003+E1004+E1005+E1006+E1007</f>
        <v>0</v>
      </c>
      <c r="F1002" s="30">
        <f>F1003+F1004+F1005+F1006+F1007</f>
        <v>1032</v>
      </c>
      <c r="G1002" s="30">
        <f>G1003+G1004+G1005+G1006+G1007</f>
        <v>0</v>
      </c>
    </row>
    <row r="1003" spans="1:7" s="1" customFormat="1" ht="12.75">
      <c r="A1003" s="28"/>
      <c r="B1003" s="31">
        <v>2011</v>
      </c>
      <c r="C1003" s="30">
        <f>D1003+E1003+F1003+G1003</f>
        <v>200</v>
      </c>
      <c r="D1003" s="30"/>
      <c r="E1003" s="30"/>
      <c r="F1003" s="30">
        <v>200</v>
      </c>
      <c r="G1003" s="30"/>
    </row>
    <row r="1004" spans="1:7" s="1" customFormat="1" ht="12.75">
      <c r="A1004" s="28"/>
      <c r="B1004" s="31">
        <v>2012</v>
      </c>
      <c r="C1004" s="30">
        <f>D1004+E1004+F1004+G1004</f>
        <v>200</v>
      </c>
      <c r="D1004" s="30"/>
      <c r="E1004" s="30"/>
      <c r="F1004" s="30">
        <v>200</v>
      </c>
      <c r="G1004" s="30"/>
    </row>
    <row r="1005" spans="1:7" s="1" customFormat="1" ht="12.75">
      <c r="A1005" s="28"/>
      <c r="B1005" s="31">
        <v>2013</v>
      </c>
      <c r="C1005" s="30">
        <f>D1005+E1005+F1005+G1005</f>
        <v>200</v>
      </c>
      <c r="D1005" s="30"/>
      <c r="E1005" s="30"/>
      <c r="F1005" s="30">
        <v>200</v>
      </c>
      <c r="G1005" s="30"/>
    </row>
    <row r="1006" spans="1:7" s="1" customFormat="1" ht="12.75">
      <c r="A1006" s="28"/>
      <c r="B1006" s="31">
        <v>2014</v>
      </c>
      <c r="C1006" s="30">
        <f>D1006+E1006+F1006+G1006</f>
        <v>210</v>
      </c>
      <c r="D1006" s="30"/>
      <c r="E1006" s="30"/>
      <c r="F1006" s="30">
        <v>210</v>
      </c>
      <c r="G1006" s="30"/>
    </row>
    <row r="1007" spans="1:7" s="1" customFormat="1" ht="12.75">
      <c r="A1007" s="28"/>
      <c r="B1007" s="31">
        <v>2015</v>
      </c>
      <c r="C1007" s="30">
        <f>D1007+E1007+F1007+G1007</f>
        <v>222</v>
      </c>
      <c r="D1007" s="30"/>
      <c r="E1007" s="30"/>
      <c r="F1007" s="30">
        <v>222</v>
      </c>
      <c r="G1007" s="30"/>
    </row>
    <row r="1008" spans="1:7" s="1" customFormat="1" ht="63.75">
      <c r="A1008" s="28" t="s">
        <v>452</v>
      </c>
      <c r="B1008" s="29" t="s">
        <v>453</v>
      </c>
      <c r="C1008" s="30">
        <f>C1009+C1010+C1011+C1012+C1013</f>
        <v>189.2</v>
      </c>
      <c r="D1008" s="30">
        <f>D1009+D1010+D1011+D1012+D1013</f>
        <v>0</v>
      </c>
      <c r="E1008" s="30">
        <f>E1009+E1010+E1011+E1012+E1013</f>
        <v>0</v>
      </c>
      <c r="F1008" s="30">
        <f>F1009+F1010+F1011+F1012+F1013</f>
        <v>43.2</v>
      </c>
      <c r="G1008" s="30">
        <f>G1009+G1010+G1011+G1012+G1013</f>
        <v>146</v>
      </c>
    </row>
    <row r="1009" spans="1:7" s="1" customFormat="1" ht="12.75">
      <c r="A1009" s="28"/>
      <c r="B1009" s="31">
        <v>2011</v>
      </c>
      <c r="C1009" s="30">
        <f>D1009+E1009+F1009+G1009</f>
        <v>60</v>
      </c>
      <c r="D1009" s="30"/>
      <c r="E1009" s="30"/>
      <c r="F1009" s="30"/>
      <c r="G1009" s="30">
        <v>60</v>
      </c>
    </row>
    <row r="1010" spans="1:7" s="1" customFormat="1" ht="12.75">
      <c r="A1010" s="28"/>
      <c r="B1010" s="31">
        <v>2012</v>
      </c>
      <c r="C1010" s="30">
        <f>D1010+E1010+F1010+G1010</f>
        <v>30</v>
      </c>
      <c r="D1010" s="30"/>
      <c r="E1010" s="30"/>
      <c r="F1010" s="30">
        <v>10</v>
      </c>
      <c r="G1010" s="30">
        <v>20</v>
      </c>
    </row>
    <row r="1011" spans="1:7" s="1" customFormat="1" ht="12.75">
      <c r="A1011" s="28"/>
      <c r="B1011" s="31">
        <v>2013</v>
      </c>
      <c r="C1011" s="30">
        <f>D1011+E1011+F1011+G1011</f>
        <v>31.5</v>
      </c>
      <c r="D1011" s="30"/>
      <c r="E1011" s="30"/>
      <c r="F1011" s="30" t="s">
        <v>454</v>
      </c>
      <c r="G1011" s="30">
        <v>21</v>
      </c>
    </row>
    <row r="1012" spans="1:7" s="1" customFormat="1" ht="12.75">
      <c r="A1012" s="28"/>
      <c r="B1012" s="31">
        <v>2014</v>
      </c>
      <c r="C1012" s="30">
        <f>D1012+E1012+F1012+G1012</f>
        <v>33</v>
      </c>
      <c r="D1012" s="30"/>
      <c r="E1012" s="30"/>
      <c r="F1012" s="30">
        <v>11</v>
      </c>
      <c r="G1012" s="30">
        <v>22</v>
      </c>
    </row>
    <row r="1013" spans="1:7" s="1" customFormat="1" ht="12.75">
      <c r="A1013" s="28"/>
      <c r="B1013" s="31">
        <v>2015</v>
      </c>
      <c r="C1013" s="30">
        <f>D1013+E1013+F1013+G1013</f>
        <v>34.700000000000003</v>
      </c>
      <c r="D1013" s="30"/>
      <c r="E1013" s="30"/>
      <c r="F1013" s="30" t="s">
        <v>455</v>
      </c>
      <c r="G1013" s="30">
        <v>23</v>
      </c>
    </row>
    <row r="1014" spans="1:7" s="1" customFormat="1" ht="76.5">
      <c r="A1014" s="28" t="s">
        <v>456</v>
      </c>
      <c r="B1014" s="29" t="s">
        <v>457</v>
      </c>
      <c r="C1014" s="30">
        <f>C1015+C1016+C1017+C1018+C1019</f>
        <v>681.3</v>
      </c>
      <c r="D1014" s="30">
        <f>D1015+D1016+D1017+D1018+D1019</f>
        <v>0</v>
      </c>
      <c r="E1014" s="30">
        <f>E1015+E1016+E1017+E1018+E1019</f>
        <v>545.09999999999991</v>
      </c>
      <c r="F1014" s="30">
        <f>F1015+F1016+F1017+F1018+F1019</f>
        <v>136.19999999999999</v>
      </c>
      <c r="G1014" s="30">
        <f>G1015+G1016+G1017+G1018+G1019</f>
        <v>0</v>
      </c>
    </row>
    <row r="1015" spans="1:7" s="1" customFormat="1" ht="12.75">
      <c r="A1015" s="28"/>
      <c r="B1015" s="31">
        <v>2011</v>
      </c>
      <c r="C1015" s="30">
        <f>D1015+E1015+F1015+G1015</f>
        <v>0</v>
      </c>
      <c r="D1015" s="30"/>
      <c r="E1015" s="30"/>
      <c r="F1015" s="30"/>
      <c r="G1015" s="30"/>
    </row>
    <row r="1016" spans="1:7" s="1" customFormat="1" ht="12.75">
      <c r="A1016" s="28"/>
      <c r="B1016" s="31">
        <v>2012</v>
      </c>
      <c r="C1016" s="30">
        <f>D1016+E1016+F1016+G1016</f>
        <v>0</v>
      </c>
      <c r="D1016" s="30"/>
      <c r="E1016" s="30"/>
      <c r="F1016" s="30"/>
      <c r="G1016" s="30"/>
    </row>
    <row r="1017" spans="1:7" s="1" customFormat="1" ht="12.75">
      <c r="A1017" s="28"/>
      <c r="B1017" s="31">
        <v>2013</v>
      </c>
      <c r="C1017" s="30">
        <f>D1017+E1017+F1017+G1017</f>
        <v>227.1</v>
      </c>
      <c r="D1017" s="30"/>
      <c r="E1017" s="30" t="s">
        <v>419</v>
      </c>
      <c r="F1017" s="30" t="s">
        <v>420</v>
      </c>
      <c r="G1017" s="30"/>
    </row>
    <row r="1018" spans="1:7" s="1" customFormat="1" ht="12.75">
      <c r="A1018" s="28"/>
      <c r="B1018" s="31">
        <v>2014</v>
      </c>
      <c r="C1018" s="30">
        <f>D1018+E1018+F1018+G1018</f>
        <v>227.1</v>
      </c>
      <c r="D1018" s="30"/>
      <c r="E1018" s="30" t="s">
        <v>419</v>
      </c>
      <c r="F1018" s="30" t="s">
        <v>420</v>
      </c>
      <c r="G1018" s="30"/>
    </row>
    <row r="1019" spans="1:7" s="1" customFormat="1" ht="12.75">
      <c r="A1019" s="28"/>
      <c r="B1019" s="31">
        <v>2015</v>
      </c>
      <c r="C1019" s="30">
        <f>D1019+E1019+F1019+G1019</f>
        <v>227.1</v>
      </c>
      <c r="D1019" s="30"/>
      <c r="E1019" s="30" t="s">
        <v>419</v>
      </c>
      <c r="F1019" s="30" t="s">
        <v>420</v>
      </c>
      <c r="G1019" s="30"/>
    </row>
    <row r="1020" spans="1:7" s="2" customFormat="1" ht="140.25">
      <c r="A1020" s="13">
        <v>6.4</v>
      </c>
      <c r="B1020" s="11" t="s">
        <v>704</v>
      </c>
      <c r="C1020" s="8">
        <f>SUM(D1020:G1020)</f>
        <v>65046.84</v>
      </c>
      <c r="D1020" s="8">
        <f t="shared" ref="D1020:F1020" si="129">SUM(D1021:D1025)</f>
        <v>0</v>
      </c>
      <c r="E1020" s="8">
        <f t="shared" si="129"/>
        <v>50099.24</v>
      </c>
      <c r="F1020" s="8">
        <f t="shared" si="129"/>
        <v>14947.6</v>
      </c>
      <c r="G1020" s="8">
        <f>SUM(G1021:G1025)</f>
        <v>0</v>
      </c>
    </row>
    <row r="1021" spans="1:7" s="1" customFormat="1" ht="12.75">
      <c r="A1021" s="12"/>
      <c r="B1021" s="10">
        <v>2011</v>
      </c>
      <c r="C1021" s="8">
        <f t="shared" ref="C1021:C1025" si="130">SUM(D1021:G1021)</f>
        <v>2489.1</v>
      </c>
      <c r="D1021" s="8"/>
      <c r="E1021" s="8">
        <f t="shared" ref="E1021:F1025" si="131">E1027+E1033+E1039+E1045+E1051+E1057+E1063+E1069+E1075+E1081+E1087+E1093+E1099+E1105+E1111+E1117+E1123+E1129+E1135+E1141+E1147+E1153</f>
        <v>1000</v>
      </c>
      <c r="F1021" s="8">
        <f t="shared" si="131"/>
        <v>1489.1</v>
      </c>
      <c r="G1021" s="8"/>
    </row>
    <row r="1022" spans="1:7" s="1" customFormat="1" ht="12.75">
      <c r="A1022" s="12"/>
      <c r="B1022" s="10">
        <v>2012</v>
      </c>
      <c r="C1022" s="8">
        <f t="shared" si="130"/>
        <v>9366.7000000000007</v>
      </c>
      <c r="D1022" s="8"/>
      <c r="E1022" s="8">
        <f t="shared" si="131"/>
        <v>3353.2</v>
      </c>
      <c r="F1022" s="8">
        <f t="shared" si="131"/>
        <v>6013.5</v>
      </c>
      <c r="G1022" s="8"/>
    </row>
    <row r="1023" spans="1:7" s="1" customFormat="1" ht="12.75">
      <c r="A1023" s="12"/>
      <c r="B1023" s="10">
        <v>2013</v>
      </c>
      <c r="C1023" s="8">
        <f t="shared" si="130"/>
        <v>2816</v>
      </c>
      <c r="D1023" s="8"/>
      <c r="E1023" s="8">
        <f t="shared" si="131"/>
        <v>1100</v>
      </c>
      <c r="F1023" s="8">
        <f t="shared" si="131"/>
        <v>1716</v>
      </c>
      <c r="G1023" s="8"/>
    </row>
    <row r="1024" spans="1:7" s="1" customFormat="1" ht="12.75">
      <c r="A1024" s="12"/>
      <c r="B1024" s="10">
        <v>2014</v>
      </c>
      <c r="C1024" s="8">
        <f t="shared" si="130"/>
        <v>48176.04</v>
      </c>
      <c r="D1024" s="8"/>
      <c r="E1024" s="8">
        <f t="shared" si="131"/>
        <v>44396.04</v>
      </c>
      <c r="F1024" s="8">
        <f t="shared" si="131"/>
        <v>3780</v>
      </c>
      <c r="G1024" s="8"/>
    </row>
    <row r="1025" spans="1:7" s="1" customFormat="1" ht="12.75">
      <c r="A1025" s="12"/>
      <c r="B1025" s="10">
        <v>2015</v>
      </c>
      <c r="C1025" s="8">
        <f t="shared" si="130"/>
        <v>2199</v>
      </c>
      <c r="D1025" s="8"/>
      <c r="E1025" s="8">
        <f t="shared" si="131"/>
        <v>250</v>
      </c>
      <c r="F1025" s="8">
        <f t="shared" si="131"/>
        <v>1949</v>
      </c>
      <c r="G1025" s="8"/>
    </row>
    <row r="1026" spans="1:7" s="1" customFormat="1" ht="63.75">
      <c r="A1026" s="28" t="s">
        <v>458</v>
      </c>
      <c r="B1026" s="29" t="s">
        <v>459</v>
      </c>
      <c r="C1026" s="30">
        <f>C1027+C1028+C1029+C1030+C1031</f>
        <v>2525</v>
      </c>
      <c r="D1026" s="30">
        <f>D1027+D1028+D1029+D1030+D1031</f>
        <v>0</v>
      </c>
      <c r="E1026" s="30">
        <f>E1027+E1028+E1029+E1030+E1031</f>
        <v>2500</v>
      </c>
      <c r="F1026" s="30">
        <f>F1027+F1028+F1029+F1030+F1031</f>
        <v>25</v>
      </c>
      <c r="G1026" s="30">
        <f>G1027+G1028+G1029+G1030+G1031</f>
        <v>0</v>
      </c>
    </row>
    <row r="1027" spans="1:7" s="1" customFormat="1" ht="12.75">
      <c r="A1027" s="28"/>
      <c r="B1027" s="31">
        <v>2011</v>
      </c>
      <c r="C1027" s="30">
        <f>D1027+E1027+F1027+G1027</f>
        <v>1010</v>
      </c>
      <c r="D1027" s="30"/>
      <c r="E1027" s="30">
        <v>1000</v>
      </c>
      <c r="F1027" s="30">
        <v>10</v>
      </c>
      <c r="G1027" s="30"/>
    </row>
    <row r="1028" spans="1:7" s="1" customFormat="1" ht="12.75">
      <c r="A1028" s="28"/>
      <c r="B1028" s="31">
        <v>2012</v>
      </c>
      <c r="C1028" s="30">
        <f>D1028+E1028+F1028+G1028</f>
        <v>1010</v>
      </c>
      <c r="D1028" s="30"/>
      <c r="E1028" s="30">
        <v>1000</v>
      </c>
      <c r="F1028" s="30">
        <v>10</v>
      </c>
      <c r="G1028" s="30"/>
    </row>
    <row r="1029" spans="1:7" s="1" customFormat="1" ht="12.75">
      <c r="A1029" s="28"/>
      <c r="B1029" s="31">
        <v>2013</v>
      </c>
      <c r="C1029" s="30">
        <f>D1029+E1029+F1029+G1029</f>
        <v>505</v>
      </c>
      <c r="D1029" s="30"/>
      <c r="E1029" s="30">
        <v>500</v>
      </c>
      <c r="F1029" s="30">
        <v>5</v>
      </c>
      <c r="G1029" s="30"/>
    </row>
    <row r="1030" spans="1:7" s="1" customFormat="1" ht="12.75">
      <c r="A1030" s="28"/>
      <c r="B1030" s="31">
        <v>2014</v>
      </c>
      <c r="C1030" s="30">
        <f>D1030+E1030+F1030+G1030</f>
        <v>0</v>
      </c>
      <c r="D1030" s="30"/>
      <c r="E1030" s="30"/>
      <c r="F1030" s="30"/>
      <c r="G1030" s="30"/>
    </row>
    <row r="1031" spans="1:7" s="1" customFormat="1" ht="12.75">
      <c r="A1031" s="28"/>
      <c r="B1031" s="31">
        <v>2015</v>
      </c>
      <c r="C1031" s="30">
        <f>D1031+E1031+F1031+G1031</f>
        <v>0</v>
      </c>
      <c r="D1031" s="30"/>
      <c r="E1031" s="30"/>
      <c r="F1031" s="30"/>
      <c r="G1031" s="30"/>
    </row>
    <row r="1032" spans="1:7" s="1" customFormat="1" ht="63.75">
      <c r="A1032" s="28" t="s">
        <v>460</v>
      </c>
      <c r="B1032" s="29" t="s">
        <v>461</v>
      </c>
      <c r="C1032" s="30">
        <f>C1033+C1034+C1035+C1036+C1037</f>
        <v>625</v>
      </c>
      <c r="D1032" s="30">
        <f>D1033+D1034+D1035+D1036+D1037</f>
        <v>0</v>
      </c>
      <c r="E1032" s="30">
        <f>E1033+E1034+E1035+E1036+E1037</f>
        <v>500</v>
      </c>
      <c r="F1032" s="30">
        <f>F1033+F1034+F1035+F1036+F1037</f>
        <v>125</v>
      </c>
      <c r="G1032" s="30">
        <f>G1033+G1034+G1035+G1036+G1037</f>
        <v>0</v>
      </c>
    </row>
    <row r="1033" spans="1:7" s="1" customFormat="1" ht="12.75">
      <c r="A1033" s="28"/>
      <c r="B1033" s="31">
        <v>2011</v>
      </c>
      <c r="C1033" s="30">
        <f>D1033+E1033+F1033+G1033</f>
        <v>0</v>
      </c>
      <c r="D1033" s="30"/>
      <c r="E1033" s="30"/>
      <c r="F1033" s="30">
        <v>0</v>
      </c>
      <c r="G1033" s="30"/>
    </row>
    <row r="1034" spans="1:7" s="1" customFormat="1" ht="12.75">
      <c r="A1034" s="28"/>
      <c r="B1034" s="31">
        <v>2012</v>
      </c>
      <c r="C1034" s="30">
        <f>D1034+E1034+F1034+G1034</f>
        <v>350</v>
      </c>
      <c r="D1034" s="30"/>
      <c r="E1034" s="30">
        <v>300</v>
      </c>
      <c r="F1034" s="30">
        <v>50</v>
      </c>
      <c r="G1034" s="30"/>
    </row>
    <row r="1035" spans="1:7" s="1" customFormat="1" ht="12.75">
      <c r="A1035" s="28"/>
      <c r="B1035" s="31">
        <v>2013</v>
      </c>
      <c r="C1035" s="30">
        <f>D1035+E1035+F1035+G1035</f>
        <v>125</v>
      </c>
      <c r="D1035" s="30"/>
      <c r="E1035" s="30">
        <v>100</v>
      </c>
      <c r="F1035" s="30">
        <v>25</v>
      </c>
      <c r="G1035" s="30"/>
    </row>
    <row r="1036" spans="1:7" s="1" customFormat="1" ht="12.75">
      <c r="A1036" s="28"/>
      <c r="B1036" s="31">
        <v>2014</v>
      </c>
      <c r="C1036" s="30">
        <f>D1036+E1036+F1036+G1036</f>
        <v>75</v>
      </c>
      <c r="D1036" s="30"/>
      <c r="E1036" s="30">
        <v>50</v>
      </c>
      <c r="F1036" s="30">
        <v>25</v>
      </c>
      <c r="G1036" s="30"/>
    </row>
    <row r="1037" spans="1:7" s="1" customFormat="1" ht="12.75">
      <c r="A1037" s="28"/>
      <c r="B1037" s="31">
        <v>2015</v>
      </c>
      <c r="C1037" s="30">
        <f>D1037+E1037+F1037+G1037</f>
        <v>75</v>
      </c>
      <c r="D1037" s="30"/>
      <c r="E1037" s="30">
        <v>50</v>
      </c>
      <c r="F1037" s="30">
        <v>25</v>
      </c>
      <c r="G1037" s="30"/>
    </row>
    <row r="1038" spans="1:7" s="1" customFormat="1" ht="127.5">
      <c r="A1038" s="28" t="s">
        <v>462</v>
      </c>
      <c r="B1038" s="29" t="s">
        <v>463</v>
      </c>
      <c r="C1038" s="30">
        <f>C1039+C1040+C1041+C1042+C1043</f>
        <v>2150</v>
      </c>
      <c r="D1038" s="30">
        <f>D1039+D1040+D1041+D1042+D1043</f>
        <v>0</v>
      </c>
      <c r="E1038" s="30">
        <f>E1039+E1040+E1041+E1042+E1043</f>
        <v>1900</v>
      </c>
      <c r="F1038" s="30">
        <f>F1039+F1040+F1041+F1042+F1043</f>
        <v>250</v>
      </c>
      <c r="G1038" s="30">
        <f>G1039+G1040+G1041+G1042+G1043</f>
        <v>0</v>
      </c>
    </row>
    <row r="1039" spans="1:7" s="1" customFormat="1" ht="12.75">
      <c r="A1039" s="28"/>
      <c r="B1039" s="31">
        <v>2011</v>
      </c>
      <c r="C1039" s="30">
        <f>D1039+E1039+F1039+G1039</f>
        <v>0</v>
      </c>
      <c r="D1039" s="30"/>
      <c r="E1039" s="30"/>
      <c r="F1039" s="30"/>
      <c r="G1039" s="30"/>
    </row>
    <row r="1040" spans="1:7" s="1" customFormat="1" ht="12.75">
      <c r="A1040" s="28"/>
      <c r="B1040" s="31">
        <v>2012</v>
      </c>
      <c r="C1040" s="30">
        <f>D1040+E1040+F1040+G1040</f>
        <v>1000</v>
      </c>
      <c r="D1040" s="30"/>
      <c r="E1040" s="30">
        <v>900</v>
      </c>
      <c r="F1040" s="30">
        <v>100</v>
      </c>
      <c r="G1040" s="30"/>
    </row>
    <row r="1041" spans="1:7" s="1" customFormat="1" ht="12.75">
      <c r="A1041" s="28"/>
      <c r="B1041" s="31">
        <v>2013</v>
      </c>
      <c r="C1041" s="30">
        <f>D1041+E1041+F1041+G1041</f>
        <v>550</v>
      </c>
      <c r="D1041" s="30"/>
      <c r="E1041" s="30">
        <v>500</v>
      </c>
      <c r="F1041" s="30">
        <v>50</v>
      </c>
      <c r="G1041" s="30"/>
    </row>
    <row r="1042" spans="1:7" s="1" customFormat="1" ht="12.75">
      <c r="A1042" s="28"/>
      <c r="B1042" s="31">
        <v>2014</v>
      </c>
      <c r="C1042" s="30">
        <f>D1042+E1042+F1042+G1042</f>
        <v>350</v>
      </c>
      <c r="D1042" s="30"/>
      <c r="E1042" s="30">
        <v>300</v>
      </c>
      <c r="F1042" s="30">
        <v>50</v>
      </c>
      <c r="G1042" s="30"/>
    </row>
    <row r="1043" spans="1:7" s="1" customFormat="1" ht="12.75">
      <c r="A1043" s="28"/>
      <c r="B1043" s="31">
        <v>2015</v>
      </c>
      <c r="C1043" s="30">
        <f>D1043+E1043+F1043+G1043</f>
        <v>250</v>
      </c>
      <c r="D1043" s="30"/>
      <c r="E1043" s="30">
        <v>200</v>
      </c>
      <c r="F1043" s="30">
        <v>50</v>
      </c>
      <c r="G1043" s="30"/>
    </row>
    <row r="1044" spans="1:7" s="1" customFormat="1" ht="102">
      <c r="A1044" s="28" t="s">
        <v>464</v>
      </c>
      <c r="B1044" s="29" t="s">
        <v>465</v>
      </c>
      <c r="C1044" s="30">
        <f>C1045+C1046+C1047+C1048+C1049</f>
        <v>1164.7</v>
      </c>
      <c r="D1044" s="30">
        <f>D1045+D1046+D1047+D1048+D1049</f>
        <v>0</v>
      </c>
      <c r="E1044" s="30">
        <f>E1045+E1046+E1047+E1048+E1049</f>
        <v>1153.2</v>
      </c>
      <c r="F1044" s="30">
        <f>F1045+F1046+F1047+F1048+F1049</f>
        <v>11.5</v>
      </c>
      <c r="G1044" s="30">
        <f>G1045+G1046+G1047+G1048+G1049</f>
        <v>0</v>
      </c>
    </row>
    <row r="1045" spans="1:7" s="1" customFormat="1" ht="12.75">
      <c r="A1045" s="28"/>
      <c r="B1045" s="31">
        <v>2011</v>
      </c>
      <c r="C1045" s="30">
        <f>D1045+E1045+F1045+G1045</f>
        <v>0</v>
      </c>
      <c r="D1045" s="30"/>
      <c r="E1045" s="30"/>
      <c r="F1045" s="30"/>
      <c r="G1045" s="30"/>
    </row>
    <row r="1046" spans="1:7" s="1" customFormat="1" ht="12.75">
      <c r="A1046" s="28"/>
      <c r="B1046" s="31">
        <v>2012</v>
      </c>
      <c r="C1046" s="30">
        <f>D1046+E1046+F1046+G1046</f>
        <v>1164.7</v>
      </c>
      <c r="D1046" s="30"/>
      <c r="E1046" s="30" t="s">
        <v>466</v>
      </c>
      <c r="F1046" s="30" t="s">
        <v>467</v>
      </c>
      <c r="G1046" s="30"/>
    </row>
    <row r="1047" spans="1:7" s="1" customFormat="1" ht="12.75">
      <c r="A1047" s="28"/>
      <c r="B1047" s="31">
        <v>2013</v>
      </c>
      <c r="C1047" s="30">
        <f>D1047+E1047+F1047+G1047</f>
        <v>0</v>
      </c>
      <c r="D1047" s="30"/>
      <c r="E1047" s="30"/>
      <c r="F1047" s="30"/>
      <c r="G1047" s="30"/>
    </row>
    <row r="1048" spans="1:7" s="1" customFormat="1" ht="12.75">
      <c r="A1048" s="28"/>
      <c r="B1048" s="31">
        <v>2014</v>
      </c>
      <c r="C1048" s="30">
        <f>D1048+E1048+F1048+G1048</f>
        <v>0</v>
      </c>
      <c r="D1048" s="30"/>
      <c r="E1048" s="30"/>
      <c r="F1048" s="30"/>
      <c r="G1048" s="30"/>
    </row>
    <row r="1049" spans="1:7" s="1" customFormat="1" ht="12.75">
      <c r="A1049" s="28"/>
      <c r="B1049" s="31">
        <v>2015</v>
      </c>
      <c r="C1049" s="30">
        <f>D1049+E1049+F1049+G1049</f>
        <v>0</v>
      </c>
      <c r="D1049" s="30"/>
      <c r="E1049" s="30"/>
      <c r="F1049" s="30"/>
      <c r="G1049" s="30"/>
    </row>
    <row r="1050" spans="1:7" s="1" customFormat="1" ht="76.5">
      <c r="A1050" s="28" t="s">
        <v>468</v>
      </c>
      <c r="B1050" s="29" t="s">
        <v>469</v>
      </c>
      <c r="C1050" s="30">
        <f>C1051+C1052+C1053+C1054+C1055</f>
        <v>4700</v>
      </c>
      <c r="D1050" s="30">
        <f>D1051+D1052+D1053+D1054+D1055</f>
        <v>0</v>
      </c>
      <c r="E1050" s="30">
        <f>E1051+E1052+E1053+E1054+E1055</f>
        <v>0</v>
      </c>
      <c r="F1050" s="30">
        <f>F1051+F1052+F1053+F1054+F1055</f>
        <v>4700</v>
      </c>
      <c r="G1050" s="30">
        <f>G1051+G1052+G1053+G1054+G1055</f>
        <v>0</v>
      </c>
    </row>
    <row r="1051" spans="1:7" s="1" customFormat="1" ht="12.75">
      <c r="A1051" s="28"/>
      <c r="B1051" s="31">
        <v>2011</v>
      </c>
      <c r="C1051" s="30">
        <f>D1051+E1051+F1051+G1051</f>
        <v>0</v>
      </c>
      <c r="D1051" s="30"/>
      <c r="E1051" s="30"/>
      <c r="F1051" s="30"/>
      <c r="G1051" s="30"/>
    </row>
    <row r="1052" spans="1:7" s="1" customFormat="1" ht="12.75">
      <c r="A1052" s="28"/>
      <c r="B1052" s="31">
        <v>2012</v>
      </c>
      <c r="C1052" s="30">
        <f>D1052+E1052+F1052+G1052</f>
        <v>4160</v>
      </c>
      <c r="D1052" s="30"/>
      <c r="E1052" s="30"/>
      <c r="F1052" s="30">
        <v>4160</v>
      </c>
      <c r="G1052" s="30"/>
    </row>
    <row r="1053" spans="1:7" s="1" customFormat="1" ht="12.75">
      <c r="A1053" s="28"/>
      <c r="B1053" s="31">
        <v>2013</v>
      </c>
      <c r="C1053" s="30">
        <f>D1053+E1053+F1053+G1053</f>
        <v>170</v>
      </c>
      <c r="D1053" s="30"/>
      <c r="E1053" s="30"/>
      <c r="F1053" s="30">
        <v>170</v>
      </c>
      <c r="G1053" s="30"/>
    </row>
    <row r="1054" spans="1:7" s="1" customFormat="1" ht="12.75">
      <c r="A1054" s="28"/>
      <c r="B1054" s="31">
        <v>2014</v>
      </c>
      <c r="C1054" s="30">
        <f>D1054+E1054+F1054+G1054</f>
        <v>180</v>
      </c>
      <c r="D1054" s="30"/>
      <c r="E1054" s="30"/>
      <c r="F1054" s="30">
        <v>180</v>
      </c>
      <c r="G1054" s="30"/>
    </row>
    <row r="1055" spans="1:7" s="1" customFormat="1" ht="12.75">
      <c r="A1055" s="28"/>
      <c r="B1055" s="31">
        <v>2015</v>
      </c>
      <c r="C1055" s="30">
        <f>D1055+E1055+F1055+G1055</f>
        <v>190</v>
      </c>
      <c r="D1055" s="30"/>
      <c r="E1055" s="30"/>
      <c r="F1055" s="30">
        <v>190</v>
      </c>
      <c r="G1055" s="30"/>
    </row>
    <row r="1056" spans="1:7" s="1" customFormat="1" ht="51">
      <c r="A1056" s="28" t="s">
        <v>470</v>
      </c>
      <c r="B1056" s="29" t="s">
        <v>471</v>
      </c>
      <c r="C1056" s="30">
        <f>C1057+C1058+C1059+C1060+C1061</f>
        <v>120</v>
      </c>
      <c r="D1056" s="30">
        <f>D1057+D1058+D1059+D1060+D1061</f>
        <v>0</v>
      </c>
      <c r="E1056" s="30">
        <f>E1057+E1058+E1059+E1060+E1061</f>
        <v>0</v>
      </c>
      <c r="F1056" s="30">
        <f>F1057+F1058+F1059+F1060+F1061</f>
        <v>120</v>
      </c>
      <c r="G1056" s="30">
        <f>G1057+G1058+G1059+G1060+G1061</f>
        <v>0</v>
      </c>
    </row>
    <row r="1057" spans="1:7" s="1" customFormat="1" ht="12.75">
      <c r="A1057" s="28"/>
      <c r="B1057" s="31">
        <v>2011</v>
      </c>
      <c r="C1057" s="30">
        <f>D1057+E1057+F1057+G1057</f>
        <v>20</v>
      </c>
      <c r="D1057" s="30"/>
      <c r="E1057" s="30"/>
      <c r="F1057" s="30">
        <v>20</v>
      </c>
      <c r="G1057" s="30"/>
    </row>
    <row r="1058" spans="1:7" s="1" customFormat="1" ht="12.75">
      <c r="A1058" s="28"/>
      <c r="B1058" s="31">
        <v>2012</v>
      </c>
      <c r="C1058" s="30">
        <f>D1058+E1058+F1058+G1058</f>
        <v>22</v>
      </c>
      <c r="D1058" s="30"/>
      <c r="E1058" s="30"/>
      <c r="F1058" s="30">
        <v>22</v>
      </c>
      <c r="G1058" s="30"/>
    </row>
    <row r="1059" spans="1:7" s="1" customFormat="1" ht="12.75">
      <c r="A1059" s="28"/>
      <c r="B1059" s="31">
        <v>2013</v>
      </c>
      <c r="C1059" s="30">
        <f>D1059+E1059+F1059+G1059</f>
        <v>24</v>
      </c>
      <c r="D1059" s="30"/>
      <c r="E1059" s="30"/>
      <c r="F1059" s="30">
        <v>24</v>
      </c>
      <c r="G1059" s="30"/>
    </row>
    <row r="1060" spans="1:7" s="1" customFormat="1" ht="12.75">
      <c r="A1060" s="28"/>
      <c r="B1060" s="31">
        <v>2014</v>
      </c>
      <c r="C1060" s="30">
        <f>D1060+E1060+F1060+G1060</f>
        <v>26</v>
      </c>
      <c r="D1060" s="30"/>
      <c r="E1060" s="30"/>
      <c r="F1060" s="30">
        <v>26</v>
      </c>
      <c r="G1060" s="30"/>
    </row>
    <row r="1061" spans="1:7" s="1" customFormat="1" ht="12.75">
      <c r="A1061" s="28"/>
      <c r="B1061" s="31">
        <v>2015</v>
      </c>
      <c r="C1061" s="30">
        <f>D1061+E1061+F1061+G1061</f>
        <v>28</v>
      </c>
      <c r="D1061" s="30"/>
      <c r="E1061" s="30"/>
      <c r="F1061" s="30">
        <v>28</v>
      </c>
      <c r="G1061" s="30"/>
    </row>
    <row r="1062" spans="1:7" s="1" customFormat="1" ht="38.25">
      <c r="A1062" s="28" t="s">
        <v>472</v>
      </c>
      <c r="B1062" s="29" t="s">
        <v>473</v>
      </c>
      <c r="C1062" s="30">
        <f>C1063+C1064+C1065+C1066+C1067</f>
        <v>30</v>
      </c>
      <c r="D1062" s="30">
        <f>D1063+D1064+D1065+D1066+D1067</f>
        <v>0</v>
      </c>
      <c r="E1062" s="30">
        <f>E1063+E1064+E1065+E1066+E1067</f>
        <v>0</v>
      </c>
      <c r="F1062" s="30">
        <f>F1063+F1064+F1065+F1066+F1067</f>
        <v>30</v>
      </c>
      <c r="G1062" s="30">
        <f>G1063+G1064+G1065+G1066+G1067</f>
        <v>0</v>
      </c>
    </row>
    <row r="1063" spans="1:7" s="1" customFormat="1" ht="12.75">
      <c r="A1063" s="28"/>
      <c r="B1063" s="31">
        <v>2011</v>
      </c>
      <c r="C1063" s="30">
        <f>D1063+E1063+F1063+G1063</f>
        <v>4</v>
      </c>
      <c r="D1063" s="30"/>
      <c r="E1063" s="30"/>
      <c r="F1063" s="30">
        <v>4</v>
      </c>
      <c r="G1063" s="30"/>
    </row>
    <row r="1064" spans="1:7" s="1" customFormat="1" ht="12.75">
      <c r="A1064" s="28"/>
      <c r="B1064" s="31">
        <v>2012</v>
      </c>
      <c r="C1064" s="30">
        <f>D1064+E1064+F1064+G1064</f>
        <v>5</v>
      </c>
      <c r="D1064" s="30"/>
      <c r="E1064" s="30"/>
      <c r="F1064" s="30">
        <v>5</v>
      </c>
      <c r="G1064" s="30"/>
    </row>
    <row r="1065" spans="1:7" s="1" customFormat="1" ht="12.75">
      <c r="A1065" s="28"/>
      <c r="B1065" s="31">
        <v>2013</v>
      </c>
      <c r="C1065" s="30">
        <f>D1065+E1065+F1065+G1065</f>
        <v>6</v>
      </c>
      <c r="D1065" s="30"/>
      <c r="E1065" s="30"/>
      <c r="F1065" s="30">
        <v>6</v>
      </c>
      <c r="G1065" s="30"/>
    </row>
    <row r="1066" spans="1:7" s="1" customFormat="1" ht="12.75">
      <c r="A1066" s="28"/>
      <c r="B1066" s="31">
        <v>2014</v>
      </c>
      <c r="C1066" s="30">
        <f>D1066+E1066+F1066+G1066</f>
        <v>7</v>
      </c>
      <c r="D1066" s="30"/>
      <c r="E1066" s="30"/>
      <c r="F1066" s="30">
        <v>7</v>
      </c>
      <c r="G1066" s="30"/>
    </row>
    <row r="1067" spans="1:7" s="1" customFormat="1" ht="12.75">
      <c r="A1067" s="28"/>
      <c r="B1067" s="31">
        <v>2015</v>
      </c>
      <c r="C1067" s="30">
        <f>D1067+E1067+F1067+G1067</f>
        <v>8</v>
      </c>
      <c r="D1067" s="30"/>
      <c r="E1067" s="30"/>
      <c r="F1067" s="30">
        <v>8</v>
      </c>
      <c r="G1067" s="30"/>
    </row>
    <row r="1068" spans="1:7" s="1" customFormat="1" ht="76.5">
      <c r="A1068" s="28" t="s">
        <v>474</v>
      </c>
      <c r="B1068" s="29" t="s">
        <v>475</v>
      </c>
      <c r="C1068" s="30">
        <f>C1069+C1070+C1071+C1072+C1073</f>
        <v>40</v>
      </c>
      <c r="D1068" s="30">
        <f>D1069+D1070+D1071+D1072+D1073</f>
        <v>0</v>
      </c>
      <c r="E1068" s="30">
        <f>E1069+E1070+E1071+E1072+E1073</f>
        <v>0</v>
      </c>
      <c r="F1068" s="30">
        <f>F1069+F1070+F1071+F1072+F1073</f>
        <v>40</v>
      </c>
      <c r="G1068" s="30">
        <f>G1069+G1070+G1071+G1072+G1073</f>
        <v>0</v>
      </c>
    </row>
    <row r="1069" spans="1:7" s="1" customFormat="1" ht="12.75">
      <c r="A1069" s="28"/>
      <c r="B1069" s="31">
        <v>2011</v>
      </c>
      <c r="C1069" s="30">
        <f>D1069+E1069+F1069+G1069</f>
        <v>6</v>
      </c>
      <c r="D1069" s="30"/>
      <c r="E1069" s="30"/>
      <c r="F1069" s="30">
        <v>6</v>
      </c>
      <c r="G1069" s="30"/>
    </row>
    <row r="1070" spans="1:7" s="1" customFormat="1" ht="12.75">
      <c r="A1070" s="28"/>
      <c r="B1070" s="31">
        <v>2012</v>
      </c>
      <c r="C1070" s="30">
        <f>D1070+E1070+F1070+G1070</f>
        <v>7</v>
      </c>
      <c r="D1070" s="30"/>
      <c r="E1070" s="30"/>
      <c r="F1070" s="30">
        <v>7</v>
      </c>
      <c r="G1070" s="30"/>
    </row>
    <row r="1071" spans="1:7" s="1" customFormat="1" ht="12.75">
      <c r="A1071" s="28"/>
      <c r="B1071" s="31">
        <v>2013</v>
      </c>
      <c r="C1071" s="30">
        <f>D1071+E1071+F1071+G1071</f>
        <v>8</v>
      </c>
      <c r="D1071" s="30"/>
      <c r="E1071" s="30"/>
      <c r="F1071" s="30">
        <v>8</v>
      </c>
      <c r="G1071" s="30"/>
    </row>
    <row r="1072" spans="1:7" s="1" customFormat="1" ht="12.75">
      <c r="A1072" s="28"/>
      <c r="B1072" s="31">
        <v>2014</v>
      </c>
      <c r="C1072" s="30">
        <f>D1072+E1072+F1072+G1072</f>
        <v>9</v>
      </c>
      <c r="D1072" s="30"/>
      <c r="E1072" s="30"/>
      <c r="F1072" s="30">
        <v>9</v>
      </c>
      <c r="G1072" s="30"/>
    </row>
    <row r="1073" spans="1:7" s="1" customFormat="1" ht="12.75">
      <c r="A1073" s="28"/>
      <c r="B1073" s="31">
        <v>2015</v>
      </c>
      <c r="C1073" s="30">
        <f>D1073+E1073+F1073+G1073</f>
        <v>10</v>
      </c>
      <c r="D1073" s="30"/>
      <c r="E1073" s="30"/>
      <c r="F1073" s="30">
        <v>10</v>
      </c>
      <c r="G1073" s="30"/>
    </row>
    <row r="1074" spans="1:7" s="1" customFormat="1" ht="38.25">
      <c r="A1074" s="28" t="s">
        <v>476</v>
      </c>
      <c r="B1074" s="29" t="s">
        <v>477</v>
      </c>
      <c r="C1074" s="30">
        <f>C1075+C1076+C1077+C1078+C1079</f>
        <v>35</v>
      </c>
      <c r="D1074" s="30">
        <f>D1075+D1076+D1077+D1078+D1079</f>
        <v>0</v>
      </c>
      <c r="E1074" s="30">
        <f>E1075+E1076+E1077+E1078+E1079</f>
        <v>0</v>
      </c>
      <c r="F1074" s="30">
        <f>F1075+F1076+F1077+F1078+F1079</f>
        <v>35</v>
      </c>
      <c r="G1074" s="30">
        <f>G1075+G1076+G1077+G1078+G1079</f>
        <v>0</v>
      </c>
    </row>
    <row r="1075" spans="1:7" s="1" customFormat="1" ht="12.75">
      <c r="A1075" s="28"/>
      <c r="B1075" s="31">
        <v>2011</v>
      </c>
      <c r="C1075" s="30">
        <f>D1075+E1075+F1075+G1075</f>
        <v>3</v>
      </c>
      <c r="D1075" s="30"/>
      <c r="E1075" s="30"/>
      <c r="F1075" s="30">
        <v>3</v>
      </c>
      <c r="G1075" s="30"/>
    </row>
    <row r="1076" spans="1:7" s="1" customFormat="1" ht="12.75">
      <c r="A1076" s="28"/>
      <c r="B1076" s="31">
        <v>2012</v>
      </c>
      <c r="C1076" s="30">
        <f>D1076+E1076+F1076+G1076</f>
        <v>5</v>
      </c>
      <c r="D1076" s="30"/>
      <c r="E1076" s="30"/>
      <c r="F1076" s="30">
        <v>5</v>
      </c>
      <c r="G1076" s="30"/>
    </row>
    <row r="1077" spans="1:7" s="1" customFormat="1" ht="12.75">
      <c r="A1077" s="28"/>
      <c r="B1077" s="31">
        <v>2013</v>
      </c>
      <c r="C1077" s="30">
        <f>D1077+E1077+F1077+G1077</f>
        <v>7</v>
      </c>
      <c r="D1077" s="30"/>
      <c r="E1077" s="30"/>
      <c r="F1077" s="30">
        <v>7</v>
      </c>
      <c r="G1077" s="30"/>
    </row>
    <row r="1078" spans="1:7" s="1" customFormat="1" ht="12.75">
      <c r="A1078" s="28"/>
      <c r="B1078" s="31">
        <v>2014</v>
      </c>
      <c r="C1078" s="30">
        <f>D1078+E1078+F1078+G1078</f>
        <v>9</v>
      </c>
      <c r="D1078" s="30"/>
      <c r="E1078" s="30"/>
      <c r="F1078" s="30">
        <v>9</v>
      </c>
      <c r="G1078" s="30"/>
    </row>
    <row r="1079" spans="1:7" s="1" customFormat="1" ht="12.75">
      <c r="A1079" s="28"/>
      <c r="B1079" s="31">
        <v>2015</v>
      </c>
      <c r="C1079" s="30">
        <f>D1079+E1079+F1079+G1079</f>
        <v>11</v>
      </c>
      <c r="D1079" s="30"/>
      <c r="E1079" s="30"/>
      <c r="F1079" s="30">
        <v>11</v>
      </c>
      <c r="G1079" s="30"/>
    </row>
    <row r="1080" spans="1:7" s="1" customFormat="1" ht="25.5">
      <c r="A1080" s="28" t="s">
        <v>478</v>
      </c>
      <c r="B1080" s="29" t="s">
        <v>479</v>
      </c>
      <c r="C1080" s="30">
        <f>C1081+C1082+C1083+C1084+C1085</f>
        <v>70</v>
      </c>
      <c r="D1080" s="30">
        <f>D1081+D1082+D1083+D1084+D1085</f>
        <v>0</v>
      </c>
      <c r="E1080" s="30">
        <f>E1081+E1082+E1083+E1084+E1085</f>
        <v>0</v>
      </c>
      <c r="F1080" s="30">
        <f>F1081+F1082+F1083+F1084+F1085</f>
        <v>70</v>
      </c>
      <c r="G1080" s="30">
        <f>G1081+G1082+G1083+G1084+G1085</f>
        <v>0</v>
      </c>
    </row>
    <row r="1081" spans="1:7" s="1" customFormat="1" ht="12.75">
      <c r="A1081" s="28"/>
      <c r="B1081" s="31">
        <v>2011</v>
      </c>
      <c r="C1081" s="30">
        <f>D1081+E1081+F1081+G1081</f>
        <v>10</v>
      </c>
      <c r="D1081" s="30"/>
      <c r="E1081" s="30"/>
      <c r="F1081" s="30">
        <v>10</v>
      </c>
      <c r="G1081" s="30"/>
    </row>
    <row r="1082" spans="1:7" s="1" customFormat="1" ht="12.75">
      <c r="A1082" s="28"/>
      <c r="B1082" s="31">
        <v>2012</v>
      </c>
      <c r="C1082" s="30">
        <f>D1082+E1082+F1082+G1082</f>
        <v>12</v>
      </c>
      <c r="D1082" s="30"/>
      <c r="E1082" s="30"/>
      <c r="F1082" s="30">
        <v>12</v>
      </c>
      <c r="G1082" s="30"/>
    </row>
    <row r="1083" spans="1:7" s="1" customFormat="1" ht="12.75">
      <c r="A1083" s="28"/>
      <c r="B1083" s="31">
        <v>2013</v>
      </c>
      <c r="C1083" s="30">
        <f>D1083+E1083+F1083+G1083</f>
        <v>14</v>
      </c>
      <c r="D1083" s="30"/>
      <c r="E1083" s="30"/>
      <c r="F1083" s="30">
        <v>14</v>
      </c>
      <c r="G1083" s="30"/>
    </row>
    <row r="1084" spans="1:7" s="1" customFormat="1" ht="12.75">
      <c r="A1084" s="28"/>
      <c r="B1084" s="31">
        <v>2014</v>
      </c>
      <c r="C1084" s="30">
        <f>D1084+E1084+F1084+G1084</f>
        <v>16</v>
      </c>
      <c r="D1084" s="30"/>
      <c r="E1084" s="30"/>
      <c r="F1084" s="30">
        <v>16</v>
      </c>
      <c r="G1084" s="30"/>
    </row>
    <row r="1085" spans="1:7" s="1" customFormat="1" ht="12.75">
      <c r="A1085" s="28"/>
      <c r="B1085" s="31">
        <v>2015</v>
      </c>
      <c r="C1085" s="30">
        <f>D1085+E1085+F1085+G1085</f>
        <v>18</v>
      </c>
      <c r="D1085" s="30"/>
      <c r="E1085" s="30"/>
      <c r="F1085" s="30">
        <v>18</v>
      </c>
      <c r="G1085" s="30"/>
    </row>
    <row r="1086" spans="1:7" s="1" customFormat="1" ht="51">
      <c r="A1086" s="28" t="s">
        <v>480</v>
      </c>
      <c r="B1086" s="29" t="s">
        <v>481</v>
      </c>
      <c r="C1086" s="30">
        <f>C1087+C1088+C1089+C1090+C1091</f>
        <v>1100</v>
      </c>
      <c r="D1086" s="30">
        <f>D1087+D1088+D1089+D1090+D1091</f>
        <v>0</v>
      </c>
      <c r="E1086" s="30">
        <f>E1087+E1088+E1089+E1090+E1091</f>
        <v>0</v>
      </c>
      <c r="F1086" s="30">
        <f>F1087+F1088+F1089+F1090+F1091</f>
        <v>1100</v>
      </c>
      <c r="G1086" s="30">
        <f>G1087+G1088+G1089+G1090+G1091</f>
        <v>0</v>
      </c>
    </row>
    <row r="1087" spans="1:7" s="1" customFormat="1" ht="12.75">
      <c r="A1087" s="28"/>
      <c r="B1087" s="31">
        <v>2011</v>
      </c>
      <c r="C1087" s="30">
        <f>D1087+E1087+F1087+G1087</f>
        <v>180</v>
      </c>
      <c r="D1087" s="30"/>
      <c r="E1087" s="30"/>
      <c r="F1087" s="30">
        <v>180</v>
      </c>
      <c r="G1087" s="30"/>
    </row>
    <row r="1088" spans="1:7" s="1" customFormat="1" ht="12.75">
      <c r="A1088" s="28"/>
      <c r="B1088" s="31">
        <v>2012</v>
      </c>
      <c r="C1088" s="30">
        <f>D1088+E1088+F1088+G1088</f>
        <v>200</v>
      </c>
      <c r="D1088" s="30"/>
      <c r="E1088" s="30"/>
      <c r="F1088" s="30">
        <v>200</v>
      </c>
      <c r="G1088" s="30"/>
    </row>
    <row r="1089" spans="1:7" s="1" customFormat="1" ht="12.75">
      <c r="A1089" s="28"/>
      <c r="B1089" s="31">
        <v>2013</v>
      </c>
      <c r="C1089" s="30">
        <f>D1089+E1089+F1089+G1089</f>
        <v>220</v>
      </c>
      <c r="D1089" s="30"/>
      <c r="E1089" s="30"/>
      <c r="F1089" s="30">
        <v>220</v>
      </c>
      <c r="G1089" s="30"/>
    </row>
    <row r="1090" spans="1:7" s="1" customFormat="1" ht="12.75">
      <c r="A1090" s="28"/>
      <c r="B1090" s="31">
        <v>2014</v>
      </c>
      <c r="C1090" s="30">
        <f>D1090+E1090+F1090+G1090</f>
        <v>240</v>
      </c>
      <c r="D1090" s="30"/>
      <c r="E1090" s="30"/>
      <c r="F1090" s="30">
        <v>240</v>
      </c>
      <c r="G1090" s="30"/>
    </row>
    <row r="1091" spans="1:7" s="1" customFormat="1" ht="12.75">
      <c r="A1091" s="28"/>
      <c r="B1091" s="31">
        <v>2015</v>
      </c>
      <c r="C1091" s="30">
        <f>D1091+E1091+F1091+G1091</f>
        <v>260</v>
      </c>
      <c r="D1091" s="30"/>
      <c r="E1091" s="30"/>
      <c r="F1091" s="30">
        <v>260</v>
      </c>
      <c r="G1091" s="30"/>
    </row>
    <row r="1092" spans="1:7" s="1" customFormat="1" ht="25.5">
      <c r="A1092" s="28" t="s">
        <v>482</v>
      </c>
      <c r="B1092" s="29" t="s">
        <v>483</v>
      </c>
      <c r="C1092" s="30">
        <f>C1093+C1094+C1095+C1096+C1097</f>
        <v>140</v>
      </c>
      <c r="D1092" s="30">
        <f>D1093+D1094+D1095+D1096+D1097</f>
        <v>0</v>
      </c>
      <c r="E1092" s="30">
        <f>E1093+E1094+E1095+E1096+E1097</f>
        <v>0</v>
      </c>
      <c r="F1092" s="30">
        <f>F1093+F1094+F1095+F1096+F1097</f>
        <v>140</v>
      </c>
      <c r="G1092" s="30">
        <f>G1093+G1094+G1095+G1096+G1097</f>
        <v>0</v>
      </c>
    </row>
    <row r="1093" spans="1:7" s="1" customFormat="1" ht="12.75">
      <c r="A1093" s="28"/>
      <c r="B1093" s="31">
        <v>2011</v>
      </c>
      <c r="C1093" s="30">
        <f>D1093+E1093+F1093+G1093</f>
        <v>24</v>
      </c>
      <c r="D1093" s="30"/>
      <c r="E1093" s="30"/>
      <c r="F1093" s="30">
        <v>24</v>
      </c>
      <c r="G1093" s="30"/>
    </row>
    <row r="1094" spans="1:7" s="1" customFormat="1" ht="12.75">
      <c r="A1094" s="28"/>
      <c r="B1094" s="31">
        <v>2012</v>
      </c>
      <c r="C1094" s="30">
        <f>D1094+E1094+F1094+G1094</f>
        <v>26</v>
      </c>
      <c r="D1094" s="30"/>
      <c r="E1094" s="30"/>
      <c r="F1094" s="30">
        <v>26</v>
      </c>
      <c r="G1094" s="30"/>
    </row>
    <row r="1095" spans="1:7" s="1" customFormat="1" ht="12.75">
      <c r="A1095" s="28"/>
      <c r="B1095" s="31">
        <v>2013</v>
      </c>
      <c r="C1095" s="30">
        <f>D1095+E1095+F1095+G1095</f>
        <v>28</v>
      </c>
      <c r="D1095" s="30"/>
      <c r="E1095" s="30"/>
      <c r="F1095" s="30">
        <v>28</v>
      </c>
      <c r="G1095" s="30"/>
    </row>
    <row r="1096" spans="1:7" s="1" customFormat="1" ht="12.75">
      <c r="A1096" s="28"/>
      <c r="B1096" s="31">
        <v>2014</v>
      </c>
      <c r="C1096" s="30">
        <f>D1096+E1096+F1096+G1096</f>
        <v>30</v>
      </c>
      <c r="D1096" s="30"/>
      <c r="E1096" s="30"/>
      <c r="F1096" s="30">
        <v>30</v>
      </c>
      <c r="G1096" s="30"/>
    </row>
    <row r="1097" spans="1:7" s="1" customFormat="1" ht="12.75">
      <c r="A1097" s="28"/>
      <c r="B1097" s="31">
        <v>2015</v>
      </c>
      <c r="C1097" s="30">
        <f>D1097+E1097+F1097+G1097</f>
        <v>32</v>
      </c>
      <c r="D1097" s="30"/>
      <c r="E1097" s="30"/>
      <c r="F1097" s="30">
        <v>32</v>
      </c>
      <c r="G1097" s="30"/>
    </row>
    <row r="1098" spans="1:7" s="1" customFormat="1" ht="38.25">
      <c r="A1098" s="28" t="s">
        <v>484</v>
      </c>
      <c r="B1098" s="29" t="s">
        <v>485</v>
      </c>
      <c r="C1098" s="30">
        <f>C1099+C1100+C1101+C1102+C1103</f>
        <v>162</v>
      </c>
      <c r="D1098" s="30">
        <f>D1099+D1100+D1101+D1102+D1103</f>
        <v>0</v>
      </c>
      <c r="E1098" s="30">
        <f>E1099+E1100+E1101+E1102+E1103</f>
        <v>0</v>
      </c>
      <c r="F1098" s="30">
        <f>F1099+F1100+F1101+F1102+F1103</f>
        <v>162</v>
      </c>
      <c r="G1098" s="30">
        <f>G1099+G1100+G1101+G1102+G1103</f>
        <v>0</v>
      </c>
    </row>
    <row r="1099" spans="1:7" s="1" customFormat="1" ht="12.75">
      <c r="A1099" s="28"/>
      <c r="B1099" s="31">
        <v>2011</v>
      </c>
      <c r="C1099" s="30">
        <f>D1099+E1099+F1099+G1099</f>
        <v>30</v>
      </c>
      <c r="D1099" s="30"/>
      <c r="E1099" s="30"/>
      <c r="F1099" s="30">
        <v>30</v>
      </c>
      <c r="G1099" s="30"/>
    </row>
    <row r="1100" spans="1:7" s="1" customFormat="1" ht="12.75">
      <c r="A1100" s="28"/>
      <c r="B1100" s="31">
        <v>2012</v>
      </c>
      <c r="C1100" s="30">
        <f>D1100+E1100+F1100+G1100</f>
        <v>30</v>
      </c>
      <c r="D1100" s="30"/>
      <c r="E1100" s="30"/>
      <c r="F1100" s="30">
        <v>30</v>
      </c>
      <c r="G1100" s="30"/>
    </row>
    <row r="1101" spans="1:7" s="1" customFormat="1" ht="12.75">
      <c r="A1101" s="28"/>
      <c r="B1101" s="31">
        <v>2013</v>
      </c>
      <c r="C1101" s="30">
        <f>D1101+E1101+F1101+G1101</f>
        <v>32</v>
      </c>
      <c r="D1101" s="30"/>
      <c r="E1101" s="30"/>
      <c r="F1101" s="30">
        <v>32</v>
      </c>
      <c r="G1101" s="30"/>
    </row>
    <row r="1102" spans="1:7" s="1" customFormat="1" ht="12.75">
      <c r="A1102" s="28"/>
      <c r="B1102" s="31">
        <v>2014</v>
      </c>
      <c r="C1102" s="30">
        <f>D1102+E1102+F1102+G1102</f>
        <v>34</v>
      </c>
      <c r="D1102" s="30"/>
      <c r="E1102" s="30"/>
      <c r="F1102" s="30">
        <v>34</v>
      </c>
      <c r="G1102" s="30"/>
    </row>
    <row r="1103" spans="1:7" s="1" customFormat="1" ht="12.75">
      <c r="A1103" s="28"/>
      <c r="B1103" s="31">
        <v>2015</v>
      </c>
      <c r="C1103" s="30">
        <f>D1103+E1103+F1103+G1103</f>
        <v>36</v>
      </c>
      <c r="D1103" s="30"/>
      <c r="E1103" s="30"/>
      <c r="F1103" s="30">
        <v>36</v>
      </c>
      <c r="G1103" s="30"/>
    </row>
    <row r="1104" spans="1:7" s="1" customFormat="1" ht="51">
      <c r="A1104" s="28" t="s">
        <v>486</v>
      </c>
      <c r="B1104" s="29" t="s">
        <v>487</v>
      </c>
      <c r="C1104" s="30">
        <f>C1105+C1106+C1107+C1108+C1109</f>
        <v>704.1</v>
      </c>
      <c r="D1104" s="30">
        <f>D1105+D1106+D1107+D1108+D1109</f>
        <v>0</v>
      </c>
      <c r="E1104" s="30">
        <f>E1105+E1106+E1107+E1108+E1109</f>
        <v>0</v>
      </c>
      <c r="F1104" s="30">
        <f>F1105+F1106+F1107+F1108+F1109</f>
        <v>704.1</v>
      </c>
      <c r="G1104" s="30">
        <f>G1105+G1106+G1107+G1108+G1109</f>
        <v>0</v>
      </c>
    </row>
    <row r="1105" spans="1:7" s="1" customFormat="1" ht="12.75">
      <c r="A1105" s="28"/>
      <c r="B1105" s="31">
        <v>2011</v>
      </c>
      <c r="C1105" s="30">
        <f>D1105+E1105+F1105+G1105</f>
        <v>104.1</v>
      </c>
      <c r="D1105" s="30"/>
      <c r="E1105" s="30"/>
      <c r="F1105" s="30" t="s">
        <v>488</v>
      </c>
      <c r="G1105" s="30"/>
    </row>
    <row r="1106" spans="1:7" s="1" customFormat="1" ht="12.75">
      <c r="A1106" s="28"/>
      <c r="B1106" s="31">
        <v>2012</v>
      </c>
      <c r="C1106" s="30">
        <f>D1106+E1106+F1106+G1106</f>
        <v>120</v>
      </c>
      <c r="D1106" s="30"/>
      <c r="E1106" s="30"/>
      <c r="F1106" s="30">
        <v>120</v>
      </c>
      <c r="G1106" s="30"/>
    </row>
    <row r="1107" spans="1:7" s="1" customFormat="1" ht="12.75">
      <c r="A1107" s="28"/>
      <c r="B1107" s="31">
        <v>2013</v>
      </c>
      <c r="C1107" s="30">
        <f>D1107+E1107+F1107+G1107</f>
        <v>140</v>
      </c>
      <c r="D1107" s="30"/>
      <c r="E1107" s="30"/>
      <c r="F1107" s="30">
        <v>140</v>
      </c>
      <c r="G1107" s="30"/>
    </row>
    <row r="1108" spans="1:7" s="1" customFormat="1" ht="12.75">
      <c r="A1108" s="28"/>
      <c r="B1108" s="31">
        <v>2014</v>
      </c>
      <c r="C1108" s="30">
        <f>D1108+E1108+F1108+G1108</f>
        <v>160</v>
      </c>
      <c r="D1108" s="30"/>
      <c r="E1108" s="30"/>
      <c r="F1108" s="30">
        <v>160</v>
      </c>
      <c r="G1108" s="30"/>
    </row>
    <row r="1109" spans="1:7" s="1" customFormat="1" ht="12.75">
      <c r="A1109" s="28"/>
      <c r="B1109" s="31">
        <v>2015</v>
      </c>
      <c r="C1109" s="30">
        <f>D1109+E1109+F1109+G1109</f>
        <v>180</v>
      </c>
      <c r="D1109" s="30"/>
      <c r="E1109" s="30"/>
      <c r="F1109" s="30">
        <v>180</v>
      </c>
      <c r="G1109" s="30"/>
    </row>
    <row r="1110" spans="1:7" s="1" customFormat="1" ht="25.5">
      <c r="A1110" s="28" t="s">
        <v>489</v>
      </c>
      <c r="B1110" s="29" t="s">
        <v>490</v>
      </c>
      <c r="C1110" s="30">
        <f>C1111+C1112+C1113+C1114+C1115</f>
        <v>400</v>
      </c>
      <c r="D1110" s="30">
        <f>D1111+D1112+D1113+D1114+D1115</f>
        <v>0</v>
      </c>
      <c r="E1110" s="30">
        <f>E1111+E1112+E1113+E1114+E1115</f>
        <v>0</v>
      </c>
      <c r="F1110" s="30">
        <f>F1111+F1112+F1113+F1114+F1115</f>
        <v>400</v>
      </c>
      <c r="G1110" s="30">
        <f>G1111+G1112+G1113+G1114+G1115</f>
        <v>0</v>
      </c>
    </row>
    <row r="1111" spans="1:7" s="1" customFormat="1" ht="12.75">
      <c r="A1111" s="28"/>
      <c r="B1111" s="31">
        <v>2011</v>
      </c>
      <c r="C1111" s="30">
        <f>D1111+E1111+F1111+G1111</f>
        <v>70</v>
      </c>
      <c r="D1111" s="30"/>
      <c r="E1111" s="30"/>
      <c r="F1111" s="30">
        <v>70</v>
      </c>
      <c r="G1111" s="30"/>
    </row>
    <row r="1112" spans="1:7" s="1" customFormat="1" ht="12.75">
      <c r="A1112" s="28"/>
      <c r="B1112" s="31">
        <v>2012</v>
      </c>
      <c r="C1112" s="30">
        <f>D1112+E1112+F1112+G1112</f>
        <v>75</v>
      </c>
      <c r="D1112" s="30"/>
      <c r="E1112" s="30"/>
      <c r="F1112" s="30">
        <v>75</v>
      </c>
      <c r="G1112" s="30"/>
    </row>
    <row r="1113" spans="1:7" s="1" customFormat="1" ht="12.75">
      <c r="A1113" s="28"/>
      <c r="B1113" s="31">
        <v>2013</v>
      </c>
      <c r="C1113" s="30">
        <f>D1113+E1113+F1113+G1113</f>
        <v>80</v>
      </c>
      <c r="D1113" s="30"/>
      <c r="E1113" s="30"/>
      <c r="F1113" s="30">
        <v>80</v>
      </c>
      <c r="G1113" s="30"/>
    </row>
    <row r="1114" spans="1:7" s="1" customFormat="1" ht="12.75">
      <c r="A1114" s="28"/>
      <c r="B1114" s="31">
        <v>2014</v>
      </c>
      <c r="C1114" s="30">
        <f>D1114+E1114+F1114+G1114</f>
        <v>85</v>
      </c>
      <c r="D1114" s="30"/>
      <c r="E1114" s="30"/>
      <c r="F1114" s="30">
        <v>85</v>
      </c>
      <c r="G1114" s="30"/>
    </row>
    <row r="1115" spans="1:7" s="1" customFormat="1" ht="12.75">
      <c r="A1115" s="28"/>
      <c r="B1115" s="31">
        <v>2015</v>
      </c>
      <c r="C1115" s="30">
        <f>D1115+E1115+F1115+G1115</f>
        <v>90</v>
      </c>
      <c r="D1115" s="30"/>
      <c r="E1115" s="30"/>
      <c r="F1115" s="30">
        <v>90</v>
      </c>
      <c r="G1115" s="30"/>
    </row>
    <row r="1116" spans="1:7" s="1" customFormat="1" ht="63.75">
      <c r="A1116" s="28" t="s">
        <v>491</v>
      </c>
      <c r="B1116" s="29" t="s">
        <v>492</v>
      </c>
      <c r="C1116" s="30">
        <f>C1117+C1118+C1119+C1120+C1121</f>
        <v>100</v>
      </c>
      <c r="D1116" s="30">
        <f>D1117+D1118+D1119+D1120+D1121</f>
        <v>0</v>
      </c>
      <c r="E1116" s="30">
        <f>E1117+E1118+E1119+E1120+E1121</f>
        <v>0</v>
      </c>
      <c r="F1116" s="30">
        <f>F1117+F1118+F1119+F1120+F1121</f>
        <v>100</v>
      </c>
      <c r="G1116" s="30">
        <f>G1117+G1118+G1119+G1120+G1121</f>
        <v>0</v>
      </c>
    </row>
    <row r="1117" spans="1:7" s="1" customFormat="1" ht="12.75">
      <c r="A1117" s="28"/>
      <c r="B1117" s="31">
        <v>2011</v>
      </c>
      <c r="C1117" s="30">
        <f>D1117+E1117+F1117+G1117</f>
        <v>16</v>
      </c>
      <c r="D1117" s="30"/>
      <c r="E1117" s="30"/>
      <c r="F1117" s="30">
        <v>16</v>
      </c>
      <c r="G1117" s="30"/>
    </row>
    <row r="1118" spans="1:7" s="1" customFormat="1" ht="12.75">
      <c r="A1118" s="28"/>
      <c r="B1118" s="31">
        <v>2012</v>
      </c>
      <c r="C1118" s="30">
        <f>D1118+E1118+F1118+G1118</f>
        <v>18</v>
      </c>
      <c r="D1118" s="30"/>
      <c r="E1118" s="30"/>
      <c r="F1118" s="30">
        <v>18</v>
      </c>
      <c r="G1118" s="30"/>
    </row>
    <row r="1119" spans="1:7" s="1" customFormat="1" ht="12.75">
      <c r="A1119" s="28"/>
      <c r="B1119" s="31">
        <v>2013</v>
      </c>
      <c r="C1119" s="30">
        <f>D1119+E1119+F1119+G1119</f>
        <v>20</v>
      </c>
      <c r="D1119" s="30"/>
      <c r="E1119" s="30"/>
      <c r="F1119" s="30">
        <v>20</v>
      </c>
      <c r="G1119" s="30"/>
    </row>
    <row r="1120" spans="1:7" s="1" customFormat="1" ht="12.75">
      <c r="A1120" s="28"/>
      <c r="B1120" s="31">
        <v>2014</v>
      </c>
      <c r="C1120" s="30">
        <f>D1120+E1120+F1120+G1120</f>
        <v>22</v>
      </c>
      <c r="D1120" s="30"/>
      <c r="E1120" s="30"/>
      <c r="F1120" s="30">
        <v>22</v>
      </c>
      <c r="G1120" s="30"/>
    </row>
    <row r="1121" spans="1:7" s="1" customFormat="1" ht="12.75">
      <c r="A1121" s="28"/>
      <c r="B1121" s="31">
        <v>2015</v>
      </c>
      <c r="C1121" s="30">
        <f>D1121+E1121+F1121+G1121</f>
        <v>24</v>
      </c>
      <c r="D1121" s="30"/>
      <c r="E1121" s="30"/>
      <c r="F1121" s="30">
        <v>24</v>
      </c>
      <c r="G1121" s="30"/>
    </row>
    <row r="1122" spans="1:7" s="1" customFormat="1" ht="63.75">
      <c r="A1122" s="28" t="s">
        <v>493</v>
      </c>
      <c r="B1122" s="29" t="s">
        <v>494</v>
      </c>
      <c r="C1122" s="30">
        <f>C1123+C1124+C1125+C1126+C1127</f>
        <v>500</v>
      </c>
      <c r="D1122" s="30">
        <f>D1123+D1124+D1125+D1126+D1127</f>
        <v>0</v>
      </c>
      <c r="E1122" s="30">
        <f>E1123+E1124+E1125+E1126+E1127</f>
        <v>0</v>
      </c>
      <c r="F1122" s="30">
        <f>F1123+F1124+F1125+F1126+F1127</f>
        <v>500</v>
      </c>
      <c r="G1122" s="30">
        <f>G1123+G1124+G1125+G1126+G1127</f>
        <v>0</v>
      </c>
    </row>
    <row r="1123" spans="1:7" s="1" customFormat="1" ht="12.75">
      <c r="A1123" s="28"/>
      <c r="B1123" s="31">
        <v>2011</v>
      </c>
      <c r="C1123" s="30">
        <f>D1123+E1123+F1123+G1123</f>
        <v>250</v>
      </c>
      <c r="D1123" s="30"/>
      <c r="E1123" s="30"/>
      <c r="F1123" s="30">
        <v>250</v>
      </c>
      <c r="G1123" s="30"/>
    </row>
    <row r="1124" spans="1:7" s="1" customFormat="1" ht="12.75">
      <c r="A1124" s="28"/>
      <c r="B1124" s="31">
        <v>2012</v>
      </c>
      <c r="C1124" s="30">
        <f>D1124+E1124+F1124+G1124</f>
        <v>250</v>
      </c>
      <c r="D1124" s="30"/>
      <c r="E1124" s="30"/>
      <c r="F1124" s="30">
        <v>250</v>
      </c>
      <c r="G1124" s="30"/>
    </row>
    <row r="1125" spans="1:7" s="1" customFormat="1" ht="12.75">
      <c r="A1125" s="28"/>
      <c r="B1125" s="31">
        <v>2013</v>
      </c>
      <c r="C1125" s="30">
        <f>D1125+E1125+F1125+G1125</f>
        <v>0</v>
      </c>
      <c r="D1125" s="30"/>
      <c r="E1125" s="30"/>
      <c r="F1125" s="30"/>
      <c r="G1125" s="30"/>
    </row>
    <row r="1126" spans="1:7" s="1" customFormat="1" ht="12.75">
      <c r="A1126" s="28"/>
      <c r="B1126" s="31">
        <v>2014</v>
      </c>
      <c r="C1126" s="30">
        <f>D1126+E1126+F1126+G1126</f>
        <v>0</v>
      </c>
      <c r="D1126" s="30"/>
      <c r="E1126" s="30"/>
      <c r="F1126" s="30"/>
      <c r="G1126" s="30"/>
    </row>
    <row r="1127" spans="1:7" s="1" customFormat="1" ht="12.75">
      <c r="A1127" s="28"/>
      <c r="B1127" s="31">
        <v>2015</v>
      </c>
      <c r="C1127" s="30">
        <f>D1127+E1127+F1127+G1127</f>
        <v>0</v>
      </c>
      <c r="D1127" s="30"/>
      <c r="E1127" s="30"/>
      <c r="F1127" s="30"/>
      <c r="G1127" s="30"/>
    </row>
    <row r="1128" spans="1:7" s="1" customFormat="1" ht="63.75">
      <c r="A1128" s="28" t="s">
        <v>495</v>
      </c>
      <c r="B1128" s="29" t="s">
        <v>496</v>
      </c>
      <c r="C1128" s="30">
        <f>C1129+C1130+C1131+C1132+C1133</f>
        <v>350</v>
      </c>
      <c r="D1128" s="30">
        <f>D1129+D1130+D1131+D1132+D1133</f>
        <v>0</v>
      </c>
      <c r="E1128" s="30">
        <f>E1129+E1130+E1131+E1132+E1133</f>
        <v>0</v>
      </c>
      <c r="F1128" s="30">
        <f>F1129+F1130+F1131+F1132+F1133</f>
        <v>350</v>
      </c>
      <c r="G1128" s="30">
        <f>G1129+G1130+G1131+G1132+G1133</f>
        <v>0</v>
      </c>
    </row>
    <row r="1129" spans="1:7" s="1" customFormat="1" ht="12.75">
      <c r="A1129" s="28"/>
      <c r="B1129" s="31">
        <v>2011</v>
      </c>
      <c r="C1129" s="30">
        <f>D1129+E1129+F1129+G1129</f>
        <v>175</v>
      </c>
      <c r="D1129" s="30"/>
      <c r="E1129" s="30"/>
      <c r="F1129" s="30">
        <v>175</v>
      </c>
      <c r="G1129" s="30"/>
    </row>
    <row r="1130" spans="1:7" s="1" customFormat="1" ht="12.75">
      <c r="A1130" s="28"/>
      <c r="B1130" s="31">
        <v>2012</v>
      </c>
      <c r="C1130" s="30">
        <f>D1130+E1130+F1130+G1130</f>
        <v>175</v>
      </c>
      <c r="D1130" s="30"/>
      <c r="E1130" s="30"/>
      <c r="F1130" s="30">
        <v>175</v>
      </c>
      <c r="G1130" s="30"/>
    </row>
    <row r="1131" spans="1:7" s="1" customFormat="1" ht="12.75">
      <c r="A1131" s="28"/>
      <c r="B1131" s="31">
        <v>2013</v>
      </c>
      <c r="C1131" s="30">
        <f>D1131+E1131+F1131+G1131</f>
        <v>0</v>
      </c>
      <c r="D1131" s="30"/>
      <c r="E1131" s="30"/>
      <c r="F1131" s="30"/>
      <c r="G1131" s="30"/>
    </row>
    <row r="1132" spans="1:7" s="1" customFormat="1" ht="12.75">
      <c r="A1132" s="28"/>
      <c r="B1132" s="31">
        <v>2014</v>
      </c>
      <c r="C1132" s="30">
        <f>D1132+E1132+F1132+G1132</f>
        <v>0</v>
      </c>
      <c r="D1132" s="30"/>
      <c r="E1132" s="30"/>
      <c r="F1132" s="30"/>
      <c r="G1132" s="30"/>
    </row>
    <row r="1133" spans="1:7" s="1" customFormat="1" ht="12.75">
      <c r="A1133" s="28"/>
      <c r="B1133" s="31">
        <v>2015</v>
      </c>
      <c r="C1133" s="30">
        <f>D1133+E1133+F1133+G1133</f>
        <v>0</v>
      </c>
      <c r="D1133" s="30"/>
      <c r="E1133" s="30"/>
      <c r="F1133" s="30"/>
      <c r="G1133" s="30"/>
    </row>
    <row r="1134" spans="1:7" s="1" customFormat="1" ht="51">
      <c r="A1134" s="28" t="s">
        <v>497</v>
      </c>
      <c r="B1134" s="29" t="s">
        <v>498</v>
      </c>
      <c r="C1134" s="30">
        <f>C1135+C1136+C1137+C1138+C1139</f>
        <v>2685</v>
      </c>
      <c r="D1134" s="30">
        <f>D1135+D1136+D1137+D1138+D1139</f>
        <v>0</v>
      </c>
      <c r="E1134" s="30">
        <f>E1135+E1136+E1137+E1138+E1139</f>
        <v>0</v>
      </c>
      <c r="F1134" s="30">
        <f>F1135+F1136+F1137+F1138+F1139</f>
        <v>2685</v>
      </c>
      <c r="G1134" s="30">
        <f>G1135+G1136+G1137+G1138+G1139</f>
        <v>0</v>
      </c>
    </row>
    <row r="1135" spans="1:7" s="1" customFormat="1" ht="12.75">
      <c r="A1135" s="28"/>
      <c r="B1135" s="31">
        <v>2011</v>
      </c>
      <c r="C1135" s="30">
        <f>D1135+E1135+F1135+G1135</f>
        <v>437</v>
      </c>
      <c r="D1135" s="30"/>
      <c r="E1135" s="30"/>
      <c r="F1135" s="30">
        <v>437</v>
      </c>
      <c r="G1135" s="30"/>
    </row>
    <row r="1136" spans="1:7" s="1" customFormat="1" ht="12.75">
      <c r="A1136" s="28"/>
      <c r="B1136" s="31">
        <v>2012</v>
      </c>
      <c r="C1136" s="30">
        <f>D1136+E1136+F1136+G1136</f>
        <v>487</v>
      </c>
      <c r="D1136" s="30"/>
      <c r="E1136" s="30"/>
      <c r="F1136" s="30">
        <v>487</v>
      </c>
      <c r="G1136" s="30"/>
    </row>
    <row r="1137" spans="1:7" s="1" customFormat="1" ht="12.75">
      <c r="A1137" s="28"/>
      <c r="B1137" s="31">
        <v>2013</v>
      </c>
      <c r="C1137" s="30">
        <f>D1137+E1137+F1137+G1137</f>
        <v>537</v>
      </c>
      <c r="D1137" s="30"/>
      <c r="E1137" s="30"/>
      <c r="F1137" s="30">
        <v>537</v>
      </c>
      <c r="G1137" s="30"/>
    </row>
    <row r="1138" spans="1:7" s="1" customFormat="1" ht="12.75">
      <c r="A1138" s="28"/>
      <c r="B1138" s="31">
        <v>2014</v>
      </c>
      <c r="C1138" s="30">
        <f>D1138+E1138+F1138+G1138</f>
        <v>587</v>
      </c>
      <c r="D1138" s="30"/>
      <c r="E1138" s="30"/>
      <c r="F1138" s="30">
        <v>587</v>
      </c>
      <c r="G1138" s="30"/>
    </row>
    <row r="1139" spans="1:7" s="1" customFormat="1" ht="12.75">
      <c r="A1139" s="28"/>
      <c r="B1139" s="31">
        <v>2015</v>
      </c>
      <c r="C1139" s="30">
        <f>D1139+E1139+F1139+G1139</f>
        <v>637</v>
      </c>
      <c r="D1139" s="30"/>
      <c r="E1139" s="30"/>
      <c r="F1139" s="30">
        <v>637</v>
      </c>
      <c r="G1139" s="30"/>
    </row>
    <row r="1140" spans="1:7" s="1" customFormat="1" ht="25.5">
      <c r="A1140" s="28" t="s">
        <v>499</v>
      </c>
      <c r="B1140" s="29" t="s">
        <v>500</v>
      </c>
      <c r="C1140" s="30">
        <f>C1141+C1142+C1143+C1144+C1145</f>
        <v>1250</v>
      </c>
      <c r="D1140" s="30">
        <f>D1141+D1142+D1143+D1144+D1145</f>
        <v>0</v>
      </c>
      <c r="E1140" s="30">
        <f>E1141+E1142+E1143+E1144+E1145</f>
        <v>0</v>
      </c>
      <c r="F1140" s="30">
        <f>F1141+F1142+F1143+F1144+F1145</f>
        <v>1250</v>
      </c>
      <c r="G1140" s="30">
        <f>G1141+G1142+G1143+G1144+G1145</f>
        <v>0</v>
      </c>
    </row>
    <row r="1141" spans="1:7" s="1" customFormat="1" ht="12.75">
      <c r="A1141" s="28"/>
      <c r="B1141" s="31">
        <v>2011</v>
      </c>
      <c r="C1141" s="30">
        <f>D1141+E1141+F1141+G1141</f>
        <v>150</v>
      </c>
      <c r="D1141" s="30"/>
      <c r="E1141" s="30"/>
      <c r="F1141" s="30">
        <v>150</v>
      </c>
      <c r="G1141" s="30"/>
    </row>
    <row r="1142" spans="1:7" s="1" customFormat="1" ht="12.75">
      <c r="A1142" s="28"/>
      <c r="B1142" s="31">
        <v>2012</v>
      </c>
      <c r="C1142" s="30">
        <f>D1142+E1142+F1142+G1142</f>
        <v>200</v>
      </c>
      <c r="D1142" s="30"/>
      <c r="E1142" s="30"/>
      <c r="F1142" s="30">
        <v>200</v>
      </c>
      <c r="G1142" s="30"/>
    </row>
    <row r="1143" spans="1:7" s="1" customFormat="1" ht="12.75">
      <c r="A1143" s="28"/>
      <c r="B1143" s="31">
        <v>2013</v>
      </c>
      <c r="C1143" s="30">
        <f>D1143+E1143+F1143+G1143</f>
        <v>250</v>
      </c>
      <c r="D1143" s="30"/>
      <c r="E1143" s="30"/>
      <c r="F1143" s="30">
        <v>250</v>
      </c>
      <c r="G1143" s="30"/>
    </row>
    <row r="1144" spans="1:7" s="1" customFormat="1" ht="12.75">
      <c r="A1144" s="28"/>
      <c r="B1144" s="31">
        <v>2014</v>
      </c>
      <c r="C1144" s="30">
        <f>D1144+E1144+F1144+G1144</f>
        <v>300</v>
      </c>
      <c r="D1144" s="30"/>
      <c r="E1144" s="30"/>
      <c r="F1144" s="30">
        <v>300</v>
      </c>
      <c r="G1144" s="30"/>
    </row>
    <row r="1145" spans="1:7" s="1" customFormat="1" ht="12.75">
      <c r="A1145" s="28"/>
      <c r="B1145" s="31">
        <v>2015</v>
      </c>
      <c r="C1145" s="30">
        <f>D1145+E1145+F1145+G1145</f>
        <v>350</v>
      </c>
      <c r="D1145" s="30"/>
      <c r="E1145" s="30"/>
      <c r="F1145" s="30">
        <v>350</v>
      </c>
      <c r="G1145" s="30"/>
    </row>
    <row r="1146" spans="1:7" s="1" customFormat="1" ht="63.75">
      <c r="A1146" s="28" t="s">
        <v>501</v>
      </c>
      <c r="B1146" s="29" t="s">
        <v>502</v>
      </c>
      <c r="C1146" s="30">
        <f>C1147+C1148+C1149+C1150+C1151</f>
        <v>150</v>
      </c>
      <c r="D1146" s="30">
        <f>D1147+D1148+D1149+D1150+D1151</f>
        <v>0</v>
      </c>
      <c r="E1146" s="30">
        <f>E1147+E1148+E1149+E1150+E1151</f>
        <v>0</v>
      </c>
      <c r="F1146" s="30">
        <f>F1147+F1148+F1149+F1150+F1151</f>
        <v>150</v>
      </c>
      <c r="G1146" s="30">
        <f>G1147+G1148+G1149+G1150+G1151</f>
        <v>0</v>
      </c>
    </row>
    <row r="1147" spans="1:7" s="1" customFormat="1" ht="12.75">
      <c r="A1147" s="28"/>
      <c r="B1147" s="31">
        <v>2011</v>
      </c>
      <c r="C1147" s="30">
        <f>D1147+E1147+F1147+G1147</f>
        <v>0</v>
      </c>
      <c r="D1147" s="30"/>
      <c r="E1147" s="30"/>
      <c r="F1147" s="30"/>
      <c r="G1147" s="30"/>
    </row>
    <row r="1148" spans="1:7" s="1" customFormat="1" ht="12.75">
      <c r="A1148" s="28"/>
      <c r="B1148" s="31">
        <v>2012</v>
      </c>
      <c r="C1148" s="30">
        <f>D1148+E1148+F1148+G1148</f>
        <v>50</v>
      </c>
      <c r="D1148" s="30"/>
      <c r="E1148" s="30"/>
      <c r="F1148" s="30">
        <v>50</v>
      </c>
      <c r="G1148" s="30"/>
    </row>
    <row r="1149" spans="1:7" s="1" customFormat="1" ht="12.75">
      <c r="A1149" s="28"/>
      <c r="B1149" s="31">
        <v>2013</v>
      </c>
      <c r="C1149" s="30">
        <f>D1149+E1149+F1149+G1149</f>
        <v>100</v>
      </c>
      <c r="D1149" s="30"/>
      <c r="E1149" s="30"/>
      <c r="F1149" s="30">
        <v>100</v>
      </c>
      <c r="G1149" s="30"/>
    </row>
    <row r="1150" spans="1:7" s="1" customFormat="1" ht="12.75">
      <c r="A1150" s="28"/>
      <c r="B1150" s="31">
        <v>2014</v>
      </c>
      <c r="C1150" s="30">
        <f>D1150+E1150+F1150+G1150</f>
        <v>0</v>
      </c>
      <c r="D1150" s="30"/>
      <c r="E1150" s="30"/>
      <c r="F1150" s="30"/>
      <c r="G1150" s="30"/>
    </row>
    <row r="1151" spans="1:7" s="1" customFormat="1" ht="12.75">
      <c r="A1151" s="28"/>
      <c r="B1151" s="31">
        <v>2015</v>
      </c>
      <c r="C1151" s="30">
        <f>D1151+E1151+F1151+G1151</f>
        <v>0</v>
      </c>
      <c r="D1151" s="30"/>
      <c r="E1151" s="30"/>
      <c r="F1151" s="30"/>
      <c r="G1151" s="30"/>
    </row>
    <row r="1152" spans="1:7" s="1" customFormat="1" ht="76.5">
      <c r="A1152" s="28" t="s">
        <v>503</v>
      </c>
      <c r="B1152" s="29" t="s">
        <v>504</v>
      </c>
      <c r="C1152" s="30">
        <f>C1153+C1154+C1155+C1156+C1157</f>
        <v>46046.04</v>
      </c>
      <c r="D1152" s="30">
        <f>D1153+D1154+D1155+D1156+D1157</f>
        <v>0</v>
      </c>
      <c r="E1152" s="30">
        <f>E1153+E1154+E1155+E1156+E1157</f>
        <v>44046.04</v>
      </c>
      <c r="F1152" s="30">
        <f>F1153+F1154+F1155+F1156+F1157</f>
        <v>2000</v>
      </c>
      <c r="G1152" s="30">
        <f>G1153+G1154+G1155+G1156+G1157</f>
        <v>0</v>
      </c>
    </row>
    <row r="1153" spans="1:7" s="1" customFormat="1" ht="12.75">
      <c r="A1153" s="28"/>
      <c r="B1153" s="31">
        <v>2011</v>
      </c>
      <c r="C1153" s="30">
        <f>D1153+E1153+F1153+G1153</f>
        <v>0</v>
      </c>
      <c r="D1153" s="30"/>
      <c r="E1153" s="30"/>
      <c r="F1153" s="30"/>
      <c r="G1153" s="30"/>
    </row>
    <row r="1154" spans="1:7" s="1" customFormat="1" ht="12.75">
      <c r="A1154" s="28"/>
      <c r="B1154" s="31">
        <v>2012</v>
      </c>
      <c r="C1154" s="30">
        <f>D1154+E1154+F1154+G1154</f>
        <v>0</v>
      </c>
      <c r="D1154" s="30"/>
      <c r="E1154" s="30"/>
      <c r="F1154" s="30"/>
      <c r="G1154" s="30"/>
    </row>
    <row r="1155" spans="1:7" s="1" customFormat="1" ht="12.75">
      <c r="A1155" s="28"/>
      <c r="B1155" s="31">
        <v>2013</v>
      </c>
      <c r="C1155" s="30">
        <f>D1155+E1155+F1155+G1155</f>
        <v>0</v>
      </c>
      <c r="D1155" s="30"/>
      <c r="E1155" s="30"/>
      <c r="F1155" s="30"/>
      <c r="G1155" s="30"/>
    </row>
    <row r="1156" spans="1:7" s="1" customFormat="1" ht="12.75">
      <c r="A1156" s="28"/>
      <c r="B1156" s="31">
        <v>2014</v>
      </c>
      <c r="C1156" s="30">
        <f>D1156+E1156+F1156+G1156</f>
        <v>46046.04</v>
      </c>
      <c r="D1156" s="30"/>
      <c r="E1156" s="30" t="s">
        <v>505</v>
      </c>
      <c r="F1156" s="30">
        <v>2000</v>
      </c>
      <c r="G1156" s="30"/>
    </row>
    <row r="1157" spans="1:7" s="1" customFormat="1" ht="12.75">
      <c r="A1157" s="28"/>
      <c r="B1157" s="31">
        <v>2015</v>
      </c>
      <c r="C1157" s="30">
        <f>D1157+E1157+F1157+G1157</f>
        <v>0</v>
      </c>
      <c r="D1157" s="30"/>
      <c r="E1157" s="30"/>
      <c r="F1157" s="30"/>
      <c r="G1157" s="30"/>
    </row>
    <row r="1158" spans="1:7" s="2" customFormat="1" ht="38.25">
      <c r="A1158" s="13">
        <v>6.5</v>
      </c>
      <c r="B1158" s="11" t="s">
        <v>705</v>
      </c>
      <c r="C1158" s="8">
        <f>SUM(D1158:G1158)</f>
        <v>395164.89999999997</v>
      </c>
      <c r="D1158" s="8">
        <f t="shared" ref="D1158:F1158" si="132">SUM(D1159:D1163)</f>
        <v>0</v>
      </c>
      <c r="E1158" s="8">
        <f t="shared" si="132"/>
        <v>392405.6</v>
      </c>
      <c r="F1158" s="8">
        <f t="shared" si="132"/>
        <v>1308.3000000000002</v>
      </c>
      <c r="G1158" s="8">
        <f>SUM(G1159:G1163)</f>
        <v>1451</v>
      </c>
    </row>
    <row r="1159" spans="1:7" s="1" customFormat="1" ht="12.75">
      <c r="A1159" s="12"/>
      <c r="B1159" s="10">
        <v>2011</v>
      </c>
      <c r="C1159" s="8">
        <f t="shared" ref="C1159:C1163" si="133">SUM(D1159:G1159)</f>
        <v>73686.399999999994</v>
      </c>
      <c r="D1159" s="8"/>
      <c r="E1159" s="8">
        <f t="shared" ref="E1159:F1163" si="134">E1165+E1225+E1243+E1267+E1297</f>
        <v>73270.399999999994</v>
      </c>
      <c r="F1159" s="8">
        <f t="shared" si="134"/>
        <v>216</v>
      </c>
      <c r="G1159" s="8">
        <f>G1165+G1225+G1243+G1267+G1297</f>
        <v>200</v>
      </c>
    </row>
    <row r="1160" spans="1:7" s="1" customFormat="1" ht="12.75">
      <c r="A1160" s="12"/>
      <c r="B1160" s="10">
        <v>2012</v>
      </c>
      <c r="C1160" s="8">
        <f t="shared" si="133"/>
        <v>78504.3</v>
      </c>
      <c r="D1160" s="8"/>
      <c r="E1160" s="8">
        <f t="shared" si="134"/>
        <v>77969.7</v>
      </c>
      <c r="F1160" s="8">
        <f t="shared" si="134"/>
        <v>234.6</v>
      </c>
      <c r="G1160" s="8">
        <f t="shared" ref="G1160:G1163" si="135">G1166+G1226+G1244+G1268+G1298</f>
        <v>300</v>
      </c>
    </row>
    <row r="1161" spans="1:7" s="1" customFormat="1" ht="12.75">
      <c r="A1161" s="12"/>
      <c r="B1161" s="10">
        <v>2013</v>
      </c>
      <c r="C1161" s="8">
        <f t="shared" si="133"/>
        <v>74259.599999999991</v>
      </c>
      <c r="D1161" s="8"/>
      <c r="E1161" s="8">
        <f t="shared" si="134"/>
        <v>73677.799999999988</v>
      </c>
      <c r="F1161" s="8">
        <f t="shared" si="134"/>
        <v>281.8</v>
      </c>
      <c r="G1161" s="8">
        <f t="shared" si="135"/>
        <v>300</v>
      </c>
    </row>
    <row r="1162" spans="1:7" s="1" customFormat="1" ht="12.75">
      <c r="A1162" s="12"/>
      <c r="B1162" s="10">
        <v>2014</v>
      </c>
      <c r="C1162" s="8">
        <f t="shared" si="133"/>
        <v>80489.89999999998</v>
      </c>
      <c r="D1162" s="8"/>
      <c r="E1162" s="8">
        <f t="shared" si="134"/>
        <v>79888.199999999983</v>
      </c>
      <c r="F1162" s="8">
        <f t="shared" si="134"/>
        <v>276.2</v>
      </c>
      <c r="G1162" s="8">
        <f t="shared" si="135"/>
        <v>325.5</v>
      </c>
    </row>
    <row r="1163" spans="1:7" s="1" customFormat="1" ht="12.75">
      <c r="A1163" s="12"/>
      <c r="B1163" s="10">
        <v>2015</v>
      </c>
      <c r="C1163" s="8">
        <f t="shared" si="133"/>
        <v>88224.7</v>
      </c>
      <c r="D1163" s="8"/>
      <c r="E1163" s="8">
        <f t="shared" si="134"/>
        <v>87599.5</v>
      </c>
      <c r="F1163" s="8">
        <f t="shared" si="134"/>
        <v>299.7</v>
      </c>
      <c r="G1163" s="8">
        <f t="shared" si="135"/>
        <v>325.5</v>
      </c>
    </row>
    <row r="1164" spans="1:7" s="2" customFormat="1" ht="51">
      <c r="A1164" s="13" t="s">
        <v>706</v>
      </c>
      <c r="B1164" s="11" t="s">
        <v>707</v>
      </c>
      <c r="C1164" s="8">
        <f>SUM(D1164:G1164)</f>
        <v>53567.6</v>
      </c>
      <c r="D1164" s="8">
        <f t="shared" ref="D1164:F1164" si="136">SUM(D1165:D1169)</f>
        <v>0</v>
      </c>
      <c r="E1164" s="8">
        <f t="shared" si="136"/>
        <v>52286.6</v>
      </c>
      <c r="F1164" s="8">
        <f t="shared" si="136"/>
        <v>1281</v>
      </c>
      <c r="G1164" s="8">
        <f>SUM(G1165:G1169)</f>
        <v>0</v>
      </c>
    </row>
    <row r="1165" spans="1:7" s="1" customFormat="1" ht="12.75">
      <c r="A1165" s="12"/>
      <c r="B1165" s="10">
        <v>2011</v>
      </c>
      <c r="C1165" s="8">
        <f t="shared" ref="C1165:C1169" si="137">SUM(D1165:G1165)</f>
        <v>10185.799999999999</v>
      </c>
      <c r="D1165" s="8"/>
      <c r="E1165" s="8">
        <f t="shared" ref="E1165:F1169" si="138">E1171+E1177+E1183+E1189+E1195+E1201+E1207+E1213+E1219</f>
        <v>9969.7999999999993</v>
      </c>
      <c r="F1165" s="8">
        <f t="shared" si="138"/>
        <v>216</v>
      </c>
      <c r="G1165" s="8"/>
    </row>
    <row r="1166" spans="1:7" s="1" customFormat="1" ht="12.75">
      <c r="A1166" s="12"/>
      <c r="B1166" s="10">
        <v>2012</v>
      </c>
      <c r="C1166" s="8">
        <f t="shared" si="137"/>
        <v>10320.799999999999</v>
      </c>
      <c r="D1166" s="8"/>
      <c r="E1166" s="8">
        <f t="shared" si="138"/>
        <v>10086.199999999999</v>
      </c>
      <c r="F1166" s="8">
        <f t="shared" si="138"/>
        <v>234.6</v>
      </c>
      <c r="G1166" s="8"/>
    </row>
    <row r="1167" spans="1:7" s="1" customFormat="1" ht="12.75">
      <c r="A1167" s="12"/>
      <c r="B1167" s="10">
        <v>2013</v>
      </c>
      <c r="C1167" s="8">
        <f t="shared" si="137"/>
        <v>10410.9</v>
      </c>
      <c r="D1167" s="8"/>
      <c r="E1167" s="8">
        <f t="shared" si="138"/>
        <v>10156.4</v>
      </c>
      <c r="F1167" s="8">
        <f t="shared" si="138"/>
        <v>254.5</v>
      </c>
      <c r="G1167" s="8"/>
    </row>
    <row r="1168" spans="1:7" s="1" customFormat="1" ht="12.75">
      <c r="A1168" s="12"/>
      <c r="B1168" s="10">
        <v>2014</v>
      </c>
      <c r="C1168" s="8">
        <f t="shared" si="137"/>
        <v>11303.300000000001</v>
      </c>
      <c r="D1168" s="8"/>
      <c r="E1168" s="8">
        <f t="shared" si="138"/>
        <v>11027.1</v>
      </c>
      <c r="F1168" s="8">
        <f t="shared" si="138"/>
        <v>276.2</v>
      </c>
      <c r="G1168" s="8"/>
    </row>
    <row r="1169" spans="1:7" s="1" customFormat="1" ht="12.75">
      <c r="A1169" s="12"/>
      <c r="B1169" s="10">
        <v>2015</v>
      </c>
      <c r="C1169" s="8">
        <f t="shared" si="137"/>
        <v>11346.800000000001</v>
      </c>
      <c r="D1169" s="8"/>
      <c r="E1169" s="8">
        <f t="shared" si="138"/>
        <v>11047.1</v>
      </c>
      <c r="F1169" s="8">
        <f t="shared" si="138"/>
        <v>299.7</v>
      </c>
      <c r="G1169" s="8"/>
    </row>
    <row r="1170" spans="1:7" s="1" customFormat="1" ht="63.75">
      <c r="A1170" s="28" t="s">
        <v>506</v>
      </c>
      <c r="B1170" s="29" t="s">
        <v>507</v>
      </c>
      <c r="C1170" s="30">
        <f>C1171+C1172+C1173+C1174+C1175</f>
        <v>7611.6999999999989</v>
      </c>
      <c r="D1170" s="30">
        <f>D1171+D1172+D1173+D1174+D1175</f>
        <v>0</v>
      </c>
      <c r="E1170" s="30">
        <f>E1171+E1172+E1173+E1174+E1175</f>
        <v>7611.6999999999989</v>
      </c>
      <c r="F1170" s="30">
        <f>F1171+F1172+F1173+F1174+F1175</f>
        <v>0</v>
      </c>
      <c r="G1170" s="30">
        <f>G1171+G1172+G1173+G1174+G1175</f>
        <v>0</v>
      </c>
    </row>
    <row r="1171" spans="1:7" s="1" customFormat="1" ht="12.75">
      <c r="A1171" s="28"/>
      <c r="B1171" s="31">
        <v>2011</v>
      </c>
      <c r="C1171" s="30">
        <f>D1171+E1171+F1171+G1171</f>
        <v>1472.3</v>
      </c>
      <c r="D1171" s="30"/>
      <c r="E1171" s="30" t="s">
        <v>508</v>
      </c>
      <c r="F1171" s="30"/>
      <c r="G1171" s="30"/>
    </row>
    <row r="1172" spans="1:7" s="1" customFormat="1" ht="12.75">
      <c r="A1172" s="28"/>
      <c r="B1172" s="31">
        <v>2012</v>
      </c>
      <c r="C1172" s="30">
        <f>D1172+E1172+F1172+G1172</f>
        <v>1472.3</v>
      </c>
      <c r="D1172" s="30"/>
      <c r="E1172" s="30" t="s">
        <v>508</v>
      </c>
      <c r="F1172" s="30"/>
      <c r="G1172" s="30"/>
    </row>
    <row r="1173" spans="1:7" s="1" customFormat="1" ht="12.75">
      <c r="A1173" s="28"/>
      <c r="B1173" s="31">
        <v>2013</v>
      </c>
      <c r="C1173" s="30">
        <f>D1173+E1173+F1173+G1173</f>
        <v>1472.3</v>
      </c>
      <c r="D1173" s="30"/>
      <c r="E1173" s="30" t="s">
        <v>508</v>
      </c>
      <c r="F1173" s="30"/>
      <c r="G1173" s="30"/>
    </row>
    <row r="1174" spans="1:7" s="1" customFormat="1" ht="12.75">
      <c r="A1174" s="28"/>
      <c r="B1174" s="31">
        <v>2014</v>
      </c>
      <c r="C1174" s="30">
        <f>D1174+E1174+F1174+G1174</f>
        <v>1597.4</v>
      </c>
      <c r="D1174" s="30"/>
      <c r="E1174" s="30" t="s">
        <v>509</v>
      </c>
      <c r="F1174" s="30"/>
      <c r="G1174" s="30"/>
    </row>
    <row r="1175" spans="1:7" s="1" customFormat="1" ht="12.75">
      <c r="A1175" s="28"/>
      <c r="B1175" s="31">
        <v>2015</v>
      </c>
      <c r="C1175" s="30">
        <f>D1175+E1175+F1175+G1175</f>
        <v>1597.4</v>
      </c>
      <c r="D1175" s="30"/>
      <c r="E1175" s="30" t="s">
        <v>509</v>
      </c>
      <c r="F1175" s="30"/>
      <c r="G1175" s="30"/>
    </row>
    <row r="1176" spans="1:7" s="1" customFormat="1" ht="89.25">
      <c r="A1176" s="28" t="s">
        <v>510</v>
      </c>
      <c r="B1176" s="29" t="s">
        <v>511</v>
      </c>
      <c r="C1176" s="30">
        <f>C1177+C1178+C1179+C1180+C1181</f>
        <v>868.10000000000014</v>
      </c>
      <c r="D1176" s="30">
        <f>D1177+D1178+D1179+D1180+D1181</f>
        <v>0</v>
      </c>
      <c r="E1176" s="30">
        <f>E1177+E1178+E1179+E1180+E1181</f>
        <v>868.10000000000014</v>
      </c>
      <c r="F1176" s="30">
        <f>F1177+F1178+F1179+F1180+F1181</f>
        <v>0</v>
      </c>
      <c r="G1176" s="30">
        <f>G1177+G1178+G1179+G1180+G1181</f>
        <v>0</v>
      </c>
    </row>
    <row r="1177" spans="1:7" s="1" customFormat="1" ht="12.75">
      <c r="A1177" s="28"/>
      <c r="B1177" s="31">
        <v>2011</v>
      </c>
      <c r="C1177" s="30">
        <f>D1177+E1177+F1177+G1177</f>
        <v>167.9</v>
      </c>
      <c r="D1177" s="30"/>
      <c r="E1177" s="30" t="s">
        <v>512</v>
      </c>
      <c r="F1177" s="30"/>
      <c r="G1177" s="30"/>
    </row>
    <row r="1178" spans="1:7" s="1" customFormat="1" ht="12.75">
      <c r="A1178" s="28"/>
      <c r="B1178" s="31">
        <v>2012</v>
      </c>
      <c r="C1178" s="30">
        <f>D1178+E1178+F1178+G1178</f>
        <v>167.9</v>
      </c>
      <c r="D1178" s="30"/>
      <c r="E1178" s="30" t="s">
        <v>512</v>
      </c>
      <c r="F1178" s="30"/>
      <c r="G1178" s="30"/>
    </row>
    <row r="1179" spans="1:7" s="1" customFormat="1" ht="12.75">
      <c r="A1179" s="28"/>
      <c r="B1179" s="31">
        <v>2013</v>
      </c>
      <c r="C1179" s="30">
        <f>D1179+E1179+F1179+G1179</f>
        <v>167.9</v>
      </c>
      <c r="D1179" s="30"/>
      <c r="E1179" s="30" t="s">
        <v>512</v>
      </c>
      <c r="F1179" s="30"/>
      <c r="G1179" s="30"/>
    </row>
    <row r="1180" spans="1:7" s="1" customFormat="1" ht="12.75">
      <c r="A1180" s="28"/>
      <c r="B1180" s="31">
        <v>2014</v>
      </c>
      <c r="C1180" s="30">
        <f>D1180+E1180+F1180+G1180</f>
        <v>182.2</v>
      </c>
      <c r="D1180" s="30"/>
      <c r="E1180" s="30" t="s">
        <v>513</v>
      </c>
      <c r="F1180" s="30"/>
      <c r="G1180" s="30"/>
    </row>
    <row r="1181" spans="1:7" s="1" customFormat="1" ht="12.75">
      <c r="A1181" s="28"/>
      <c r="B1181" s="31">
        <v>2015</v>
      </c>
      <c r="C1181" s="30">
        <f>D1181+E1181+F1181+G1181</f>
        <v>182.2</v>
      </c>
      <c r="D1181" s="30"/>
      <c r="E1181" s="30" t="s">
        <v>513</v>
      </c>
      <c r="F1181" s="30"/>
      <c r="G1181" s="30"/>
    </row>
    <row r="1182" spans="1:7" s="1" customFormat="1" ht="114.75">
      <c r="A1182" s="28" t="s">
        <v>514</v>
      </c>
      <c r="B1182" s="29" t="s">
        <v>515</v>
      </c>
      <c r="C1182" s="30">
        <f>C1183+C1184+C1185+C1186+C1187</f>
        <v>33311.4</v>
      </c>
      <c r="D1182" s="30">
        <f>D1183+D1184+D1185+D1186+D1187</f>
        <v>0</v>
      </c>
      <c r="E1182" s="30">
        <f>E1183+E1184+E1185+E1186+E1187</f>
        <v>33311.4</v>
      </c>
      <c r="F1182" s="30">
        <f>F1183+F1184+F1185+F1186+F1187</f>
        <v>0</v>
      </c>
      <c r="G1182" s="30">
        <f>G1183+G1184+G1185+G1186+G1187</f>
        <v>0</v>
      </c>
    </row>
    <row r="1183" spans="1:7" s="1" customFormat="1" ht="12.75">
      <c r="A1183" s="28"/>
      <c r="B1183" s="31">
        <v>2011</v>
      </c>
      <c r="C1183" s="30">
        <f>D1183+E1183+F1183+G1183</f>
        <v>6443.2</v>
      </c>
      <c r="D1183" s="30"/>
      <c r="E1183" s="30" t="s">
        <v>516</v>
      </c>
      <c r="F1183" s="30"/>
      <c r="G1183" s="30"/>
    </row>
    <row r="1184" spans="1:7" s="1" customFormat="1" ht="12.75">
      <c r="A1184" s="28"/>
      <c r="B1184" s="31">
        <v>2012</v>
      </c>
      <c r="C1184" s="30">
        <f>D1184+E1184+F1184+G1184</f>
        <v>6443.2</v>
      </c>
      <c r="D1184" s="30"/>
      <c r="E1184" s="30" t="s">
        <v>516</v>
      </c>
      <c r="F1184" s="30"/>
      <c r="G1184" s="30"/>
    </row>
    <row r="1185" spans="1:7" s="1" customFormat="1" ht="12.75">
      <c r="A1185" s="28"/>
      <c r="B1185" s="31">
        <v>2013</v>
      </c>
      <c r="C1185" s="30">
        <f>D1185+E1185+F1185+G1185</f>
        <v>6443.2</v>
      </c>
      <c r="D1185" s="30"/>
      <c r="E1185" s="30" t="s">
        <v>516</v>
      </c>
      <c r="F1185" s="30"/>
      <c r="G1185" s="30"/>
    </row>
    <row r="1186" spans="1:7" s="1" customFormat="1" ht="12.75">
      <c r="A1186" s="28"/>
      <c r="B1186" s="31">
        <v>2014</v>
      </c>
      <c r="C1186" s="30">
        <f>D1186+E1186+F1186+G1186</f>
        <v>6990.9</v>
      </c>
      <c r="D1186" s="30"/>
      <c r="E1186" s="30" t="s">
        <v>517</v>
      </c>
      <c r="F1186" s="30"/>
      <c r="G1186" s="30"/>
    </row>
    <row r="1187" spans="1:7" s="1" customFormat="1" ht="12.75">
      <c r="A1187" s="28"/>
      <c r="B1187" s="31">
        <v>2015</v>
      </c>
      <c r="C1187" s="30">
        <f>D1187+E1187+F1187+G1187</f>
        <v>6990.9</v>
      </c>
      <c r="D1187" s="30"/>
      <c r="E1187" s="30" t="s">
        <v>517</v>
      </c>
      <c r="F1187" s="30"/>
      <c r="G1187" s="30"/>
    </row>
    <row r="1188" spans="1:7" s="1" customFormat="1" ht="280.5">
      <c r="A1188" s="28" t="s">
        <v>518</v>
      </c>
      <c r="B1188" s="29" t="s">
        <v>519</v>
      </c>
      <c r="C1188" s="30">
        <f>C1189+C1190+C1191+C1192+C1193</f>
        <v>1124.5</v>
      </c>
      <c r="D1188" s="30">
        <f>D1189+D1190+D1191+D1192+D1193</f>
        <v>0</v>
      </c>
      <c r="E1188" s="30">
        <f>E1189+E1190+E1191+E1192+E1193</f>
        <v>1124.5</v>
      </c>
      <c r="F1188" s="30">
        <f>F1189+F1190+F1191+F1192+F1193</f>
        <v>0</v>
      </c>
      <c r="G1188" s="30">
        <f>G1189+G1190+G1191+G1192+G1193</f>
        <v>0</v>
      </c>
    </row>
    <row r="1189" spans="1:7" s="1" customFormat="1" ht="12.75">
      <c r="A1189" s="28"/>
      <c r="B1189" s="31">
        <v>2011</v>
      </c>
      <c r="C1189" s="30">
        <f>D1189+E1189+F1189+G1189</f>
        <v>217.5</v>
      </c>
      <c r="D1189" s="30"/>
      <c r="E1189" s="30" t="s">
        <v>520</v>
      </c>
      <c r="F1189" s="30"/>
      <c r="G1189" s="30"/>
    </row>
    <row r="1190" spans="1:7" s="1" customFormat="1" ht="12.75">
      <c r="A1190" s="28"/>
      <c r="B1190" s="31">
        <v>2012</v>
      </c>
      <c r="C1190" s="30">
        <f>D1190+E1190+F1190+G1190</f>
        <v>217.5</v>
      </c>
      <c r="D1190" s="30"/>
      <c r="E1190" s="30" t="s">
        <v>520</v>
      </c>
      <c r="F1190" s="30"/>
      <c r="G1190" s="30"/>
    </row>
    <row r="1191" spans="1:7" s="1" customFormat="1" ht="12.75">
      <c r="A1191" s="28"/>
      <c r="B1191" s="31">
        <v>2013</v>
      </c>
      <c r="C1191" s="30">
        <f>D1191+E1191+F1191+G1191</f>
        <v>217.5</v>
      </c>
      <c r="D1191" s="30"/>
      <c r="E1191" s="30" t="s">
        <v>520</v>
      </c>
      <c r="F1191" s="30"/>
      <c r="G1191" s="30"/>
    </row>
    <row r="1192" spans="1:7" s="1" customFormat="1" ht="12.75">
      <c r="A1192" s="28"/>
      <c r="B1192" s="31">
        <v>2014</v>
      </c>
      <c r="C1192" s="30">
        <f>D1192+E1192+F1192+G1192</f>
        <v>236</v>
      </c>
      <c r="D1192" s="30"/>
      <c r="E1192" s="30">
        <v>236</v>
      </c>
      <c r="F1192" s="30"/>
      <c r="G1192" s="30"/>
    </row>
    <row r="1193" spans="1:7" s="1" customFormat="1" ht="12.75">
      <c r="A1193" s="28"/>
      <c r="B1193" s="31">
        <v>2015</v>
      </c>
      <c r="C1193" s="30">
        <f>D1193+E1193+F1193+G1193</f>
        <v>236</v>
      </c>
      <c r="D1193" s="30"/>
      <c r="E1193" s="30">
        <v>236</v>
      </c>
      <c r="F1193" s="30"/>
      <c r="G1193" s="30"/>
    </row>
    <row r="1194" spans="1:7" s="1" customFormat="1" ht="63.75">
      <c r="A1194" s="28" t="s">
        <v>521</v>
      </c>
      <c r="B1194" s="29" t="s">
        <v>522</v>
      </c>
      <c r="C1194" s="30">
        <f>C1195+C1196+C1197+C1198+C1199</f>
        <v>4559</v>
      </c>
      <c r="D1194" s="30">
        <f>D1195+D1196+D1197+D1198+D1199</f>
        <v>0</v>
      </c>
      <c r="E1194" s="30">
        <f>E1195+E1196+E1197+E1198+E1199</f>
        <v>4559</v>
      </c>
      <c r="F1194" s="30">
        <f>F1195+F1196+F1197+F1198+F1199</f>
        <v>0</v>
      </c>
      <c r="G1194" s="30">
        <f>G1195+G1196+G1197+G1198+G1199</f>
        <v>0</v>
      </c>
    </row>
    <row r="1195" spans="1:7" s="1" customFormat="1" ht="12.75">
      <c r="A1195" s="28"/>
      <c r="B1195" s="31">
        <v>2011</v>
      </c>
      <c r="C1195" s="30">
        <f>D1195+E1195+F1195+G1195</f>
        <v>881.8</v>
      </c>
      <c r="D1195" s="30"/>
      <c r="E1195" s="30" t="s">
        <v>523</v>
      </c>
      <c r="F1195" s="30"/>
      <c r="G1195" s="30"/>
    </row>
    <row r="1196" spans="1:7" s="1" customFormat="1" ht="12.75">
      <c r="A1196" s="28"/>
      <c r="B1196" s="31">
        <v>2012</v>
      </c>
      <c r="C1196" s="30">
        <f>D1196+E1196+F1196+G1196</f>
        <v>881.8</v>
      </c>
      <c r="D1196" s="30"/>
      <c r="E1196" s="30" t="s">
        <v>523</v>
      </c>
      <c r="F1196" s="30"/>
      <c r="G1196" s="30"/>
    </row>
    <row r="1197" spans="1:7" s="1" customFormat="1" ht="12.75">
      <c r="A1197" s="28"/>
      <c r="B1197" s="31">
        <v>2013</v>
      </c>
      <c r="C1197" s="30">
        <f>D1197+E1197+F1197+G1197</f>
        <v>881.8</v>
      </c>
      <c r="D1197" s="30"/>
      <c r="E1197" s="30" t="s">
        <v>523</v>
      </c>
      <c r="F1197" s="30"/>
      <c r="G1197" s="30"/>
    </row>
    <row r="1198" spans="1:7" s="1" customFormat="1" ht="12.75">
      <c r="A1198" s="28"/>
      <c r="B1198" s="31">
        <v>2014</v>
      </c>
      <c r="C1198" s="30">
        <f>D1198+E1198+F1198+G1198</f>
        <v>956.8</v>
      </c>
      <c r="D1198" s="30"/>
      <c r="E1198" s="30" t="s">
        <v>524</v>
      </c>
      <c r="F1198" s="30"/>
      <c r="G1198" s="30"/>
    </row>
    <row r="1199" spans="1:7" s="1" customFormat="1" ht="12.75">
      <c r="A1199" s="28"/>
      <c r="B1199" s="31">
        <v>2015</v>
      </c>
      <c r="C1199" s="30">
        <f>D1199+E1199+F1199+G1199</f>
        <v>956.8</v>
      </c>
      <c r="D1199" s="30"/>
      <c r="E1199" s="30" t="s">
        <v>524</v>
      </c>
      <c r="F1199" s="30"/>
      <c r="G1199" s="30"/>
    </row>
    <row r="1200" spans="1:7" s="1" customFormat="1" ht="89.25">
      <c r="A1200" s="28" t="s">
        <v>525</v>
      </c>
      <c r="B1200" s="29" t="s">
        <v>526</v>
      </c>
      <c r="C1200" s="30">
        <f>C1201+C1202+C1203+C1204+C1205</f>
        <v>492.29999999999995</v>
      </c>
      <c r="D1200" s="30">
        <f>D1201+D1202+D1203+D1204+D1205</f>
        <v>0</v>
      </c>
      <c r="E1200" s="30">
        <f>E1201+E1202+E1203+E1204+E1205</f>
        <v>492.29999999999995</v>
      </c>
      <c r="F1200" s="30">
        <f>F1201+F1202+F1203+F1204+F1205</f>
        <v>0</v>
      </c>
      <c r="G1200" s="30">
        <f>G1201+G1202+G1203+G1204+G1205</f>
        <v>0</v>
      </c>
    </row>
    <row r="1201" spans="1:7" s="1" customFormat="1" ht="12.75">
      <c r="A1201" s="28"/>
      <c r="B1201" s="31">
        <v>2011</v>
      </c>
      <c r="C1201" s="30">
        <f>D1201+E1201+F1201+G1201</f>
        <v>80.900000000000006</v>
      </c>
      <c r="D1201" s="30"/>
      <c r="E1201" s="30" t="s">
        <v>130</v>
      </c>
      <c r="F1201" s="30"/>
      <c r="G1201" s="30"/>
    </row>
    <row r="1202" spans="1:7" s="1" customFormat="1" ht="12.75">
      <c r="A1202" s="28"/>
      <c r="B1202" s="31">
        <v>2012</v>
      </c>
      <c r="C1202" s="30">
        <f>D1202+E1202+F1202+G1202</f>
        <v>90.9</v>
      </c>
      <c r="D1202" s="30"/>
      <c r="E1202" s="30" t="s">
        <v>527</v>
      </c>
      <c r="F1202" s="30"/>
      <c r="G1202" s="30"/>
    </row>
    <row r="1203" spans="1:7" s="1" customFormat="1" ht="12.75">
      <c r="A1203" s="28"/>
      <c r="B1203" s="31">
        <v>2013</v>
      </c>
      <c r="C1203" s="30">
        <f>D1203+E1203+F1203+G1203</f>
        <v>101.1</v>
      </c>
      <c r="D1203" s="30"/>
      <c r="E1203" s="30" t="s">
        <v>528</v>
      </c>
      <c r="F1203" s="30"/>
      <c r="G1203" s="30"/>
    </row>
    <row r="1204" spans="1:7" s="1" customFormat="1" ht="12.75">
      <c r="A1204" s="28"/>
      <c r="B1204" s="31">
        <v>2014</v>
      </c>
      <c r="C1204" s="30">
        <f>D1204+E1204+F1204+G1204</f>
        <v>109.7</v>
      </c>
      <c r="D1204" s="30"/>
      <c r="E1204" s="30" t="s">
        <v>529</v>
      </c>
      <c r="F1204" s="30"/>
      <c r="G1204" s="30"/>
    </row>
    <row r="1205" spans="1:7" s="1" customFormat="1" ht="12.75">
      <c r="A1205" s="28"/>
      <c r="B1205" s="31">
        <v>2015</v>
      </c>
      <c r="C1205" s="30">
        <f>D1205+E1205+F1205+G1205</f>
        <v>109.7</v>
      </c>
      <c r="D1205" s="30"/>
      <c r="E1205" s="30" t="s">
        <v>529</v>
      </c>
      <c r="F1205" s="30"/>
      <c r="G1205" s="30"/>
    </row>
    <row r="1206" spans="1:7" s="1" customFormat="1" ht="51">
      <c r="A1206" s="28" t="s">
        <v>530</v>
      </c>
      <c r="B1206" s="29" t="s">
        <v>531</v>
      </c>
      <c r="C1206" s="30">
        <f>C1207+C1208+C1209+C1210+C1211</f>
        <v>1306</v>
      </c>
      <c r="D1206" s="30">
        <f>D1207+D1208+D1209+D1210+D1211</f>
        <v>0</v>
      </c>
      <c r="E1206" s="30">
        <f>E1207+E1208+E1209+E1210+E1211</f>
        <v>1306</v>
      </c>
      <c r="F1206" s="30">
        <f>F1207+F1208+F1209+F1210+F1211</f>
        <v>0</v>
      </c>
      <c r="G1206" s="30">
        <f>G1207+G1208+G1209+G1210+G1211</f>
        <v>0</v>
      </c>
    </row>
    <row r="1207" spans="1:7" s="1" customFormat="1" ht="12.75">
      <c r="A1207" s="28"/>
      <c r="B1207" s="31">
        <v>2011</v>
      </c>
      <c r="C1207" s="30">
        <f>D1207+E1207+F1207+G1207</f>
        <v>252.6</v>
      </c>
      <c r="D1207" s="30"/>
      <c r="E1207" s="30" t="s">
        <v>532</v>
      </c>
      <c r="F1207" s="30"/>
      <c r="G1207" s="30"/>
    </row>
    <row r="1208" spans="1:7" s="1" customFormat="1" ht="12.75">
      <c r="A1208" s="28"/>
      <c r="B1208" s="31">
        <v>2012</v>
      </c>
      <c r="C1208" s="30">
        <f>D1208+E1208+F1208+G1208</f>
        <v>252.6</v>
      </c>
      <c r="D1208" s="30"/>
      <c r="E1208" s="30" t="s">
        <v>532</v>
      </c>
      <c r="F1208" s="30"/>
      <c r="G1208" s="30"/>
    </row>
    <row r="1209" spans="1:7" s="1" customFormat="1" ht="12.75">
      <c r="A1209" s="28"/>
      <c r="B1209" s="31">
        <v>2013</v>
      </c>
      <c r="C1209" s="30">
        <f>D1209+E1209+F1209+G1209</f>
        <v>252.6</v>
      </c>
      <c r="D1209" s="30"/>
      <c r="E1209" s="30" t="s">
        <v>532</v>
      </c>
      <c r="F1209" s="30"/>
      <c r="G1209" s="30"/>
    </row>
    <row r="1210" spans="1:7" s="1" customFormat="1" ht="12.75">
      <c r="A1210" s="28"/>
      <c r="B1210" s="31">
        <v>2014</v>
      </c>
      <c r="C1210" s="30">
        <f>D1210+E1210+F1210+G1210</f>
        <v>274.10000000000002</v>
      </c>
      <c r="D1210" s="30"/>
      <c r="E1210" s="30" t="s">
        <v>533</v>
      </c>
      <c r="F1210" s="30"/>
      <c r="G1210" s="30"/>
    </row>
    <row r="1211" spans="1:7" s="1" customFormat="1" ht="12.75">
      <c r="A1211" s="28"/>
      <c r="B1211" s="31">
        <v>2015</v>
      </c>
      <c r="C1211" s="30">
        <f>D1211+E1211+F1211+G1211</f>
        <v>274.10000000000002</v>
      </c>
      <c r="D1211" s="30"/>
      <c r="E1211" s="30" t="s">
        <v>533</v>
      </c>
      <c r="F1211" s="30"/>
      <c r="G1211" s="30"/>
    </row>
    <row r="1212" spans="1:7" s="1" customFormat="1" ht="38.25">
      <c r="A1212" s="28" t="s">
        <v>534</v>
      </c>
      <c r="B1212" s="29" t="s">
        <v>535</v>
      </c>
      <c r="C1212" s="30">
        <f>C1213+C1214+C1215+C1216+C1217</f>
        <v>3013.6</v>
      </c>
      <c r="D1212" s="30">
        <f>D1213+D1214+D1215+D1216+D1217</f>
        <v>0</v>
      </c>
      <c r="E1212" s="30">
        <f>E1213+E1214+E1215+E1216+E1217</f>
        <v>3013.6</v>
      </c>
      <c r="F1212" s="30">
        <f>F1213+F1214+F1215+F1216+F1217</f>
        <v>0</v>
      </c>
      <c r="G1212" s="30">
        <f>G1213+G1214+G1215+G1216+G1217</f>
        <v>0</v>
      </c>
    </row>
    <row r="1213" spans="1:7" s="1" customFormat="1" ht="12.75">
      <c r="A1213" s="28"/>
      <c r="B1213" s="31">
        <v>2011</v>
      </c>
      <c r="C1213" s="30">
        <f>D1213+E1213+F1213+G1213</f>
        <v>453.6</v>
      </c>
      <c r="D1213" s="30"/>
      <c r="E1213" s="30" t="s">
        <v>536</v>
      </c>
      <c r="F1213" s="30"/>
      <c r="G1213" s="30"/>
    </row>
    <row r="1214" spans="1:7" s="1" customFormat="1" ht="12.75">
      <c r="A1214" s="28"/>
      <c r="B1214" s="31">
        <v>2012</v>
      </c>
      <c r="C1214" s="30">
        <f>D1214+E1214+F1214+G1214</f>
        <v>560</v>
      </c>
      <c r="D1214" s="30"/>
      <c r="E1214" s="30">
        <v>560</v>
      </c>
      <c r="F1214" s="30"/>
      <c r="G1214" s="30"/>
    </row>
    <row r="1215" spans="1:7" s="1" customFormat="1" ht="12.75">
      <c r="A1215" s="28"/>
      <c r="B1215" s="31">
        <v>2013</v>
      </c>
      <c r="C1215" s="30">
        <f>D1215+E1215+F1215+G1215</f>
        <v>620</v>
      </c>
      <c r="D1215" s="30"/>
      <c r="E1215" s="30">
        <v>620</v>
      </c>
      <c r="F1215" s="30"/>
      <c r="G1215" s="30"/>
    </row>
    <row r="1216" spans="1:7" s="1" customFormat="1" ht="12.75">
      <c r="A1216" s="28"/>
      <c r="B1216" s="31">
        <v>2014</v>
      </c>
      <c r="C1216" s="30">
        <f>D1216+E1216+F1216+G1216</f>
        <v>680</v>
      </c>
      <c r="D1216" s="30"/>
      <c r="E1216" s="30">
        <v>680</v>
      </c>
      <c r="F1216" s="30"/>
      <c r="G1216" s="30"/>
    </row>
    <row r="1217" spans="1:7" s="1" customFormat="1" ht="12.75">
      <c r="A1217" s="28"/>
      <c r="B1217" s="31">
        <v>2015</v>
      </c>
      <c r="C1217" s="30">
        <f>D1217+E1217+F1217+G1217</f>
        <v>700</v>
      </c>
      <c r="D1217" s="30"/>
      <c r="E1217" s="30">
        <v>700</v>
      </c>
      <c r="F1217" s="30"/>
      <c r="G1217" s="30"/>
    </row>
    <row r="1218" spans="1:7" s="1" customFormat="1" ht="25.5">
      <c r="A1218" s="28" t="s">
        <v>537</v>
      </c>
      <c r="B1218" s="29" t="s">
        <v>538</v>
      </c>
      <c r="C1218" s="30">
        <f>C1219+C1220+C1221+C1222+C1223</f>
        <v>1281</v>
      </c>
      <c r="D1218" s="30">
        <f>D1219+D1220+D1221+D1222+D1223</f>
        <v>0</v>
      </c>
      <c r="E1218" s="30">
        <f>E1219+E1220+E1221+E1222+E1223</f>
        <v>0</v>
      </c>
      <c r="F1218" s="30">
        <f>F1219+F1220+F1221+F1222+F1223</f>
        <v>1281</v>
      </c>
      <c r="G1218" s="30">
        <f>G1219+G1220+G1221+G1222+G1223</f>
        <v>0</v>
      </c>
    </row>
    <row r="1219" spans="1:7" s="1" customFormat="1" ht="12.75">
      <c r="A1219" s="28"/>
      <c r="B1219" s="31">
        <v>2011</v>
      </c>
      <c r="C1219" s="30">
        <f>D1219+E1219+F1219+G1219</f>
        <v>216</v>
      </c>
      <c r="D1219" s="30"/>
      <c r="E1219" s="30"/>
      <c r="F1219" s="30">
        <v>216</v>
      </c>
      <c r="G1219" s="30"/>
    </row>
    <row r="1220" spans="1:7" s="1" customFormat="1" ht="12.75">
      <c r="A1220" s="28"/>
      <c r="B1220" s="31">
        <v>2012</v>
      </c>
      <c r="C1220" s="30">
        <f>D1220+E1220+F1220+G1220</f>
        <v>234.6</v>
      </c>
      <c r="D1220" s="30"/>
      <c r="E1220" s="30"/>
      <c r="F1220" s="30" t="s">
        <v>539</v>
      </c>
      <c r="G1220" s="30"/>
    </row>
    <row r="1221" spans="1:7" s="1" customFormat="1" ht="12.75">
      <c r="A1221" s="28"/>
      <c r="B1221" s="31">
        <v>2013</v>
      </c>
      <c r="C1221" s="30">
        <f>D1221+E1221+F1221+G1221</f>
        <v>254.5</v>
      </c>
      <c r="D1221" s="30"/>
      <c r="E1221" s="30"/>
      <c r="F1221" s="30" t="s">
        <v>540</v>
      </c>
      <c r="G1221" s="30"/>
    </row>
    <row r="1222" spans="1:7" s="1" customFormat="1" ht="12.75">
      <c r="A1222" s="28"/>
      <c r="B1222" s="31">
        <v>2014</v>
      </c>
      <c r="C1222" s="30">
        <f>D1222+E1222+F1222+G1222</f>
        <v>276.2</v>
      </c>
      <c r="D1222" s="30"/>
      <c r="E1222" s="30"/>
      <c r="F1222" s="30" t="s">
        <v>541</v>
      </c>
      <c r="G1222" s="30"/>
    </row>
    <row r="1223" spans="1:7" s="1" customFormat="1" ht="12.75">
      <c r="A1223" s="28"/>
      <c r="B1223" s="31">
        <v>2015</v>
      </c>
      <c r="C1223" s="30">
        <f>D1223+E1223+F1223+G1223</f>
        <v>299.7</v>
      </c>
      <c r="D1223" s="30"/>
      <c r="E1223" s="30"/>
      <c r="F1223" s="30" t="s">
        <v>542</v>
      </c>
      <c r="G1223" s="30"/>
    </row>
    <row r="1224" spans="1:7" s="2" customFormat="1" ht="63.75">
      <c r="A1224" s="13" t="s">
        <v>708</v>
      </c>
      <c r="B1224" s="11" t="s">
        <v>709</v>
      </c>
      <c r="C1224" s="8">
        <f>SUM(D1224:G1224)</f>
        <v>945.7</v>
      </c>
      <c r="D1224" s="8">
        <f t="shared" ref="D1224:F1224" si="139">SUM(D1225:D1229)</f>
        <v>0</v>
      </c>
      <c r="E1224" s="8">
        <f t="shared" si="139"/>
        <v>945.7</v>
      </c>
      <c r="F1224" s="8">
        <f t="shared" si="139"/>
        <v>0</v>
      </c>
      <c r="G1224" s="8">
        <f>SUM(G1225:G1229)</f>
        <v>0</v>
      </c>
    </row>
    <row r="1225" spans="1:7" s="1" customFormat="1" ht="12.75">
      <c r="A1225" s="12"/>
      <c r="B1225" s="10">
        <v>2011</v>
      </c>
      <c r="C1225" s="8">
        <f t="shared" ref="C1225:C1229" si="140">SUM(D1225:G1225)</f>
        <v>182</v>
      </c>
      <c r="D1225" s="8"/>
      <c r="E1225" s="8">
        <f t="shared" ref="E1225:E1229" si="141">E1231+E1237</f>
        <v>182</v>
      </c>
      <c r="F1225" s="8"/>
      <c r="G1225" s="8"/>
    </row>
    <row r="1226" spans="1:7" s="1" customFormat="1" ht="12.75">
      <c r="A1226" s="12"/>
      <c r="B1226" s="10">
        <v>2012</v>
      </c>
      <c r="C1226" s="8">
        <f t="shared" si="140"/>
        <v>183.1</v>
      </c>
      <c r="D1226" s="8"/>
      <c r="E1226" s="8">
        <f t="shared" si="141"/>
        <v>183.1</v>
      </c>
      <c r="F1226" s="8"/>
      <c r="G1226" s="8"/>
    </row>
    <row r="1227" spans="1:7" s="1" customFormat="1" ht="12.75">
      <c r="A1227" s="12"/>
      <c r="B1227" s="10">
        <v>2013</v>
      </c>
      <c r="C1227" s="8">
        <f t="shared" si="140"/>
        <v>183.2</v>
      </c>
      <c r="D1227" s="8"/>
      <c r="E1227" s="8">
        <f t="shared" si="141"/>
        <v>183.2</v>
      </c>
      <c r="F1227" s="8"/>
      <c r="G1227" s="8"/>
    </row>
    <row r="1228" spans="1:7" s="1" customFormat="1" ht="12.75">
      <c r="A1228" s="12"/>
      <c r="B1228" s="10">
        <v>2014</v>
      </c>
      <c r="C1228" s="8">
        <f t="shared" si="140"/>
        <v>198.7</v>
      </c>
      <c r="D1228" s="8"/>
      <c r="E1228" s="8">
        <f t="shared" si="141"/>
        <v>198.7</v>
      </c>
      <c r="F1228" s="8"/>
      <c r="G1228" s="8"/>
    </row>
    <row r="1229" spans="1:7" s="1" customFormat="1" ht="12.75">
      <c r="A1229" s="12"/>
      <c r="B1229" s="10">
        <v>2015</v>
      </c>
      <c r="C1229" s="8">
        <f t="shared" si="140"/>
        <v>198.7</v>
      </c>
      <c r="D1229" s="8"/>
      <c r="E1229" s="8">
        <f t="shared" si="141"/>
        <v>198.7</v>
      </c>
      <c r="F1229" s="8"/>
      <c r="G1229" s="8"/>
    </row>
    <row r="1230" spans="1:7" s="1" customFormat="1" ht="38.25">
      <c r="A1230" s="28" t="s">
        <v>543</v>
      </c>
      <c r="B1230" s="29" t="s">
        <v>544</v>
      </c>
      <c r="C1230" s="30">
        <f>C1231+C1232+C1233+C1234+C1235</f>
        <v>913.3</v>
      </c>
      <c r="D1230" s="30">
        <f>D1231+D1232+D1233+D1234+D1235</f>
        <v>0</v>
      </c>
      <c r="E1230" s="30">
        <f>E1231+E1232+E1233+E1234+E1235</f>
        <v>913.3</v>
      </c>
      <c r="F1230" s="30">
        <f>F1231+F1232+F1233+F1234+F1235</f>
        <v>0</v>
      </c>
      <c r="G1230" s="30">
        <f>G1231+G1232+G1233+G1234+G1235</f>
        <v>0</v>
      </c>
    </row>
    <row r="1231" spans="1:7" s="1" customFormat="1" ht="12.75">
      <c r="A1231" s="28"/>
      <c r="B1231" s="31">
        <v>2011</v>
      </c>
      <c r="C1231" s="30">
        <f>D1231+E1231+F1231+G1231</f>
        <v>176.7</v>
      </c>
      <c r="D1231" s="30"/>
      <c r="E1231" s="30" t="s">
        <v>545</v>
      </c>
      <c r="F1231" s="30"/>
      <c r="G1231" s="30"/>
    </row>
    <row r="1232" spans="1:7" s="1" customFormat="1" ht="12.75">
      <c r="A1232" s="28"/>
      <c r="B1232" s="31">
        <v>2012</v>
      </c>
      <c r="C1232" s="30">
        <f>D1232+E1232+F1232+G1232</f>
        <v>176.7</v>
      </c>
      <c r="D1232" s="30"/>
      <c r="E1232" s="30" t="s">
        <v>545</v>
      </c>
      <c r="F1232" s="30"/>
      <c r="G1232" s="30"/>
    </row>
    <row r="1233" spans="1:7" s="1" customFormat="1" ht="12.75">
      <c r="A1233" s="28"/>
      <c r="B1233" s="31">
        <v>2013</v>
      </c>
      <c r="C1233" s="30">
        <f>D1233+E1233+F1233+G1233</f>
        <v>176.7</v>
      </c>
      <c r="D1233" s="30"/>
      <c r="E1233" s="30" t="s">
        <v>545</v>
      </c>
      <c r="F1233" s="30"/>
      <c r="G1233" s="30"/>
    </row>
    <row r="1234" spans="1:7" s="1" customFormat="1" ht="12.75">
      <c r="A1234" s="28"/>
      <c r="B1234" s="31">
        <v>2014</v>
      </c>
      <c r="C1234" s="30">
        <f>D1234+E1234+F1234+G1234</f>
        <v>191.6</v>
      </c>
      <c r="D1234" s="30"/>
      <c r="E1234" s="30" t="s">
        <v>546</v>
      </c>
      <c r="F1234" s="30"/>
      <c r="G1234" s="30"/>
    </row>
    <row r="1235" spans="1:7" s="1" customFormat="1" ht="12.75">
      <c r="A1235" s="28"/>
      <c r="B1235" s="31">
        <v>2015</v>
      </c>
      <c r="C1235" s="30">
        <f>D1235+E1235+F1235+G1235</f>
        <v>191.6</v>
      </c>
      <c r="D1235" s="30"/>
      <c r="E1235" s="30" t="s">
        <v>546</v>
      </c>
      <c r="F1235" s="30"/>
      <c r="G1235" s="30"/>
    </row>
    <row r="1236" spans="1:7" s="1" customFormat="1" ht="102">
      <c r="A1236" s="28" t="s">
        <v>547</v>
      </c>
      <c r="B1236" s="29" t="s">
        <v>548</v>
      </c>
      <c r="C1236" s="30">
        <f>C1237+C1238+C1239+C1240+C1241</f>
        <v>32.4</v>
      </c>
      <c r="D1236" s="30">
        <f>D1237+D1238+D1239+D1240+D1241</f>
        <v>0</v>
      </c>
      <c r="E1236" s="30">
        <f>E1237+E1238+E1239+E1240+E1241</f>
        <v>32.4</v>
      </c>
      <c r="F1236" s="30">
        <f>F1237+F1238+F1239+F1240+F1241</f>
        <v>0</v>
      </c>
      <c r="G1236" s="30">
        <f>G1237+G1238+G1239+G1240+G1241</f>
        <v>0</v>
      </c>
    </row>
    <row r="1237" spans="1:7" s="1" customFormat="1" ht="12.75">
      <c r="A1237" s="28"/>
      <c r="B1237" s="31">
        <v>2011</v>
      </c>
      <c r="C1237" s="30">
        <f>D1237+E1237+F1237+G1237</f>
        <v>5.3</v>
      </c>
      <c r="D1237" s="30"/>
      <c r="E1237" s="30" t="s">
        <v>549</v>
      </c>
      <c r="F1237" s="30"/>
      <c r="G1237" s="30"/>
    </row>
    <row r="1238" spans="1:7" s="1" customFormat="1" ht="12.75">
      <c r="A1238" s="28"/>
      <c r="B1238" s="31">
        <v>2012</v>
      </c>
      <c r="C1238" s="30">
        <f>D1238+E1238+F1238+G1238</f>
        <v>6.4</v>
      </c>
      <c r="D1238" s="30"/>
      <c r="E1238" s="30" t="s">
        <v>550</v>
      </c>
      <c r="F1238" s="30"/>
      <c r="G1238" s="30"/>
    </row>
    <row r="1239" spans="1:7" s="1" customFormat="1" ht="12.75">
      <c r="A1239" s="28"/>
      <c r="B1239" s="31">
        <v>2013</v>
      </c>
      <c r="C1239" s="30">
        <f>D1239+E1239+F1239+G1239</f>
        <v>6.5</v>
      </c>
      <c r="D1239" s="30"/>
      <c r="E1239" s="30" t="s">
        <v>551</v>
      </c>
      <c r="F1239" s="30"/>
      <c r="G1239" s="30"/>
    </row>
    <row r="1240" spans="1:7" s="1" customFormat="1" ht="12.75">
      <c r="A1240" s="28"/>
      <c r="B1240" s="31">
        <v>2014</v>
      </c>
      <c r="C1240" s="30">
        <f>D1240+E1240+F1240+G1240</f>
        <v>7.1</v>
      </c>
      <c r="D1240" s="30"/>
      <c r="E1240" s="30" t="s">
        <v>552</v>
      </c>
      <c r="F1240" s="30"/>
      <c r="G1240" s="30"/>
    </row>
    <row r="1241" spans="1:7" s="1" customFormat="1" ht="12.75">
      <c r="A1241" s="28"/>
      <c r="B1241" s="31">
        <v>2015</v>
      </c>
      <c r="C1241" s="30">
        <f>D1241+E1241+F1241+G1241</f>
        <v>7.1</v>
      </c>
      <c r="D1241" s="30"/>
      <c r="E1241" s="30" t="s">
        <v>552</v>
      </c>
      <c r="F1241" s="30"/>
      <c r="G1241" s="30"/>
    </row>
    <row r="1242" spans="1:7" s="2" customFormat="1" ht="51">
      <c r="A1242" s="13" t="s">
        <v>710</v>
      </c>
      <c r="B1242" s="11" t="s">
        <v>711</v>
      </c>
      <c r="C1242" s="8">
        <f>SUM(D1242:G1242)</f>
        <v>54432.700000000012</v>
      </c>
      <c r="D1242" s="8">
        <f t="shared" ref="D1242:F1242" si="142">SUM(D1243:D1247)</f>
        <v>0</v>
      </c>
      <c r="E1242" s="8">
        <f t="shared" si="142"/>
        <v>54432.700000000012</v>
      </c>
      <c r="F1242" s="8">
        <f t="shared" si="142"/>
        <v>0</v>
      </c>
      <c r="G1242" s="8">
        <f>SUM(G1243:G1247)</f>
        <v>0</v>
      </c>
    </row>
    <row r="1243" spans="1:7" s="1" customFormat="1" ht="12.75">
      <c r="A1243" s="12"/>
      <c r="B1243" s="10">
        <v>2011</v>
      </c>
      <c r="C1243" s="8">
        <f t="shared" ref="C1243:C1247" si="143">SUM(D1243:G1243)</f>
        <v>16555.100000000002</v>
      </c>
      <c r="D1243" s="8"/>
      <c r="E1243" s="8">
        <f t="shared" ref="E1243:E1247" si="144">E1249+E1255+E1261</f>
        <v>16555.100000000002</v>
      </c>
      <c r="F1243" s="8"/>
      <c r="G1243" s="8"/>
    </row>
    <row r="1244" spans="1:7" s="1" customFormat="1" ht="12.75">
      <c r="A1244" s="12"/>
      <c r="B1244" s="10">
        <v>2012</v>
      </c>
      <c r="C1244" s="8">
        <f t="shared" si="143"/>
        <v>16555.100000000002</v>
      </c>
      <c r="D1244" s="8"/>
      <c r="E1244" s="8">
        <f t="shared" si="144"/>
        <v>16555.100000000002</v>
      </c>
      <c r="F1244" s="8"/>
      <c r="G1244" s="8"/>
    </row>
    <row r="1245" spans="1:7" s="1" customFormat="1" ht="12.75">
      <c r="A1245" s="12"/>
      <c r="B1245" s="10">
        <v>2013</v>
      </c>
      <c r="C1245" s="8">
        <f t="shared" si="143"/>
        <v>6723.9</v>
      </c>
      <c r="D1245" s="8"/>
      <c r="E1245" s="8">
        <f t="shared" si="144"/>
        <v>6723.9</v>
      </c>
      <c r="F1245" s="8"/>
      <c r="G1245" s="8"/>
    </row>
    <row r="1246" spans="1:7" s="1" customFormat="1" ht="12.75">
      <c r="A1246" s="12"/>
      <c r="B1246" s="10">
        <v>2014</v>
      </c>
      <c r="C1246" s="8">
        <f t="shared" si="143"/>
        <v>7299.3</v>
      </c>
      <c r="D1246" s="8"/>
      <c r="E1246" s="8">
        <f t="shared" si="144"/>
        <v>7299.3</v>
      </c>
      <c r="F1246" s="8"/>
      <c r="G1246" s="8"/>
    </row>
    <row r="1247" spans="1:7" s="1" customFormat="1" ht="12.75">
      <c r="A1247" s="12"/>
      <c r="B1247" s="10">
        <v>2015</v>
      </c>
      <c r="C1247" s="8">
        <f t="shared" si="143"/>
        <v>7299.3</v>
      </c>
      <c r="D1247" s="8"/>
      <c r="E1247" s="8">
        <f t="shared" si="144"/>
        <v>7299.3</v>
      </c>
      <c r="F1247" s="8"/>
      <c r="G1247" s="8"/>
    </row>
    <row r="1248" spans="1:7" s="1" customFormat="1" ht="51">
      <c r="A1248" s="28" t="s">
        <v>553</v>
      </c>
      <c r="B1248" s="29" t="s">
        <v>554</v>
      </c>
      <c r="C1248" s="30">
        <f>C1249+C1250+C1251+C1252+C1253</f>
        <v>30169.599999999999</v>
      </c>
      <c r="D1248" s="30">
        <f>D1249+D1250+D1251+D1252+D1253</f>
        <v>0</v>
      </c>
      <c r="E1248" s="30">
        <f>E1249+E1250+E1251+E1252+E1253</f>
        <v>30169.599999999999</v>
      </c>
      <c r="F1248" s="30">
        <f>F1249+F1250+F1251+F1252+F1253</f>
        <v>0</v>
      </c>
      <c r="G1248" s="30">
        <f>G1249+G1250+G1251+G1252+G1253</f>
        <v>0</v>
      </c>
    </row>
    <row r="1249" spans="1:7" s="1" customFormat="1" ht="12.75">
      <c r="A1249" s="28"/>
      <c r="B1249" s="31">
        <v>2011</v>
      </c>
      <c r="C1249" s="30">
        <f>D1249+E1249+F1249+G1249</f>
        <v>5834</v>
      </c>
      <c r="D1249" s="30"/>
      <c r="E1249" s="30">
        <v>5834</v>
      </c>
      <c r="F1249" s="30"/>
      <c r="G1249" s="30"/>
    </row>
    <row r="1250" spans="1:7" s="1" customFormat="1" ht="12.75">
      <c r="A1250" s="28"/>
      <c r="B1250" s="31">
        <v>2012</v>
      </c>
      <c r="C1250" s="30">
        <f>D1250+E1250+F1250+G1250</f>
        <v>5834</v>
      </c>
      <c r="D1250" s="30"/>
      <c r="E1250" s="30">
        <v>5834</v>
      </c>
      <c r="F1250" s="30"/>
      <c r="G1250" s="30"/>
    </row>
    <row r="1251" spans="1:7" s="1" customFormat="1" ht="12.75">
      <c r="A1251" s="28"/>
      <c r="B1251" s="31">
        <v>2013</v>
      </c>
      <c r="C1251" s="30">
        <f>D1251+E1251+F1251+G1251</f>
        <v>5834</v>
      </c>
      <c r="D1251" s="30"/>
      <c r="E1251" s="30">
        <v>5834</v>
      </c>
      <c r="F1251" s="30"/>
      <c r="G1251" s="30"/>
    </row>
    <row r="1252" spans="1:7" s="1" customFormat="1" ht="12.75">
      <c r="A1252" s="28"/>
      <c r="B1252" s="31">
        <v>2014</v>
      </c>
      <c r="C1252" s="30">
        <f>D1252+E1252+F1252+G1252</f>
        <v>6333.8</v>
      </c>
      <c r="D1252" s="30"/>
      <c r="E1252" s="30" t="s">
        <v>555</v>
      </c>
      <c r="F1252" s="30"/>
      <c r="G1252" s="30"/>
    </row>
    <row r="1253" spans="1:7" s="1" customFormat="1" ht="12.75">
      <c r="A1253" s="28"/>
      <c r="B1253" s="31">
        <v>2015</v>
      </c>
      <c r="C1253" s="30">
        <f>D1253+E1253+F1253+G1253</f>
        <v>6333.8</v>
      </c>
      <c r="D1253" s="30"/>
      <c r="E1253" s="30" t="s">
        <v>555</v>
      </c>
      <c r="F1253" s="30"/>
      <c r="G1253" s="30"/>
    </row>
    <row r="1254" spans="1:7" s="1" customFormat="1" ht="318.75">
      <c r="A1254" s="28" t="s">
        <v>556</v>
      </c>
      <c r="B1254" s="29" t="s">
        <v>557</v>
      </c>
      <c r="C1254" s="30">
        <f>C1255+C1256+C1257+C1258+C1259</f>
        <v>19662.400000000001</v>
      </c>
      <c r="D1254" s="30">
        <f>D1255+D1256+D1257+D1258+D1259</f>
        <v>0</v>
      </c>
      <c r="E1254" s="30">
        <f>E1255+E1256+E1257+E1258+E1259</f>
        <v>19662.400000000001</v>
      </c>
      <c r="F1254" s="30">
        <f>F1255+F1256+F1257+F1258+F1259</f>
        <v>0</v>
      </c>
      <c r="G1254" s="30">
        <f>G1255+G1256+G1257+G1258+G1259</f>
        <v>0</v>
      </c>
    </row>
    <row r="1255" spans="1:7" s="1" customFormat="1" ht="12.75">
      <c r="A1255" s="28"/>
      <c r="B1255" s="31">
        <v>2011</v>
      </c>
      <c r="C1255" s="30">
        <f>D1255+E1255+F1255+G1255</f>
        <v>9831.2000000000007</v>
      </c>
      <c r="D1255" s="30"/>
      <c r="E1255" s="30" t="s">
        <v>558</v>
      </c>
      <c r="F1255" s="30"/>
      <c r="G1255" s="30"/>
    </row>
    <row r="1256" spans="1:7" s="1" customFormat="1" ht="12.75">
      <c r="A1256" s="28"/>
      <c r="B1256" s="31">
        <v>2012</v>
      </c>
      <c r="C1256" s="30">
        <f>D1256+E1256+F1256+G1256</f>
        <v>9831.2000000000007</v>
      </c>
      <c r="D1256" s="30"/>
      <c r="E1256" s="30" t="s">
        <v>558</v>
      </c>
      <c r="F1256" s="30"/>
      <c r="G1256" s="30"/>
    </row>
    <row r="1257" spans="1:7" s="1" customFormat="1" ht="12.75">
      <c r="A1257" s="28"/>
      <c r="B1257" s="31">
        <v>2013</v>
      </c>
      <c r="C1257" s="30">
        <f>D1257+E1257+F1257+G1257</f>
        <v>0</v>
      </c>
      <c r="D1257" s="30"/>
      <c r="E1257" s="30"/>
      <c r="F1257" s="30"/>
      <c r="G1257" s="30"/>
    </row>
    <row r="1258" spans="1:7" s="1" customFormat="1" ht="12.75">
      <c r="A1258" s="28"/>
      <c r="B1258" s="31">
        <v>2014</v>
      </c>
      <c r="C1258" s="30">
        <f>D1258+E1258+F1258+G1258</f>
        <v>0</v>
      </c>
      <c r="D1258" s="30"/>
      <c r="E1258" s="30"/>
      <c r="F1258" s="30"/>
      <c r="G1258" s="30"/>
    </row>
    <row r="1259" spans="1:7" s="1" customFormat="1" ht="12.75">
      <c r="A1259" s="28"/>
      <c r="B1259" s="31">
        <v>2015</v>
      </c>
      <c r="C1259" s="30">
        <f>D1259+E1259+F1259+G1259</f>
        <v>0</v>
      </c>
      <c r="D1259" s="30"/>
      <c r="E1259" s="30"/>
      <c r="F1259" s="30"/>
      <c r="G1259" s="30"/>
    </row>
    <row r="1260" spans="1:7" s="1" customFormat="1" ht="25.5">
      <c r="A1260" s="28" t="s">
        <v>559</v>
      </c>
      <c r="B1260" s="29" t="s">
        <v>560</v>
      </c>
      <c r="C1260" s="30">
        <f>C1261+C1262+C1263+C1264+C1265</f>
        <v>4600.7</v>
      </c>
      <c r="D1260" s="30">
        <f>D1261+D1262+D1263+D1264+D1265</f>
        <v>0</v>
      </c>
      <c r="E1260" s="30">
        <f>E1261+E1262+E1263+E1264+E1265</f>
        <v>4600.7</v>
      </c>
      <c r="F1260" s="30">
        <f>F1261+F1262+F1263+F1264+F1265</f>
        <v>0</v>
      </c>
      <c r="G1260" s="30">
        <f>G1261+G1262+G1263+G1264+G1265</f>
        <v>0</v>
      </c>
    </row>
    <row r="1261" spans="1:7" s="1" customFormat="1" ht="12.75">
      <c r="A1261" s="28"/>
      <c r="B1261" s="31">
        <v>2011</v>
      </c>
      <c r="C1261" s="30">
        <f>D1261+E1261+F1261+G1261</f>
        <v>889.9</v>
      </c>
      <c r="D1261" s="30"/>
      <c r="E1261" s="30" t="s">
        <v>561</v>
      </c>
      <c r="F1261" s="30"/>
      <c r="G1261" s="30"/>
    </row>
    <row r="1262" spans="1:7" s="1" customFormat="1" ht="12.75">
      <c r="A1262" s="28"/>
      <c r="B1262" s="31">
        <v>2012</v>
      </c>
      <c r="C1262" s="30">
        <f>D1262+E1262+F1262+G1262</f>
        <v>889.9</v>
      </c>
      <c r="D1262" s="30"/>
      <c r="E1262" s="30" t="s">
        <v>561</v>
      </c>
      <c r="F1262" s="30"/>
      <c r="G1262" s="30"/>
    </row>
    <row r="1263" spans="1:7" s="1" customFormat="1" ht="12.75">
      <c r="A1263" s="28"/>
      <c r="B1263" s="31">
        <v>2013</v>
      </c>
      <c r="C1263" s="30">
        <f>D1263+E1263+F1263+G1263</f>
        <v>889.9</v>
      </c>
      <c r="D1263" s="30"/>
      <c r="E1263" s="30" t="s">
        <v>561</v>
      </c>
      <c r="F1263" s="30"/>
      <c r="G1263" s="30"/>
    </row>
    <row r="1264" spans="1:7" s="1" customFormat="1" ht="12.75">
      <c r="A1264" s="28"/>
      <c r="B1264" s="31">
        <v>2014</v>
      </c>
      <c r="C1264" s="30">
        <f>D1264+E1264+F1264+G1264</f>
        <v>965.5</v>
      </c>
      <c r="D1264" s="30"/>
      <c r="E1264" s="30" t="s">
        <v>562</v>
      </c>
      <c r="F1264" s="30"/>
      <c r="G1264" s="30"/>
    </row>
    <row r="1265" spans="1:7" s="1" customFormat="1" ht="12.75">
      <c r="A1265" s="28"/>
      <c r="B1265" s="31">
        <v>2015</v>
      </c>
      <c r="C1265" s="30">
        <f>D1265+E1265+F1265+G1265</f>
        <v>965.5</v>
      </c>
      <c r="D1265" s="30"/>
      <c r="E1265" s="30" t="s">
        <v>562</v>
      </c>
      <c r="F1265" s="30"/>
      <c r="G1265" s="30"/>
    </row>
    <row r="1266" spans="1:7" s="2" customFormat="1" ht="51">
      <c r="A1266" s="13" t="s">
        <v>712</v>
      </c>
      <c r="B1266" s="11" t="s">
        <v>713</v>
      </c>
      <c r="C1266" s="8">
        <f>SUM(D1266:G1266)</f>
        <v>236506.69999999998</v>
      </c>
      <c r="D1266" s="8">
        <f t="shared" ref="D1266:F1266" si="145">SUM(D1267:D1271)</f>
        <v>0</v>
      </c>
      <c r="E1266" s="8">
        <f t="shared" si="145"/>
        <v>236506.69999999998</v>
      </c>
      <c r="F1266" s="8">
        <f t="shared" si="145"/>
        <v>0</v>
      </c>
      <c r="G1266" s="8">
        <f>SUM(G1267:G1271)</f>
        <v>0</v>
      </c>
    </row>
    <row r="1267" spans="1:7" s="1" customFormat="1" ht="12.75">
      <c r="A1267" s="12"/>
      <c r="B1267" s="10">
        <v>2011</v>
      </c>
      <c r="C1267" s="8">
        <f t="shared" ref="C1267:C1271" si="146">SUM(D1267:G1267)</f>
        <v>37773.299999999996</v>
      </c>
      <c r="D1267" s="8"/>
      <c r="E1267" s="8">
        <f t="shared" ref="E1267:E1271" si="147">E1273+E1279+E1285+E1291</f>
        <v>37773.299999999996</v>
      </c>
      <c r="F1267" s="8"/>
      <c r="G1267" s="8"/>
    </row>
    <row r="1268" spans="1:7" s="1" customFormat="1" ht="12.75">
      <c r="A1268" s="12"/>
      <c r="B1268" s="10">
        <v>2012</v>
      </c>
      <c r="C1268" s="8">
        <f t="shared" si="146"/>
        <v>42350.9</v>
      </c>
      <c r="D1268" s="8"/>
      <c r="E1268" s="8">
        <f t="shared" si="147"/>
        <v>42350.9</v>
      </c>
      <c r="F1268" s="8"/>
      <c r="G1268" s="8"/>
    </row>
    <row r="1269" spans="1:7" s="1" customFormat="1" ht="12.75">
      <c r="A1269" s="12"/>
      <c r="B1269" s="10">
        <v>2013</v>
      </c>
      <c r="C1269" s="8">
        <f t="shared" si="146"/>
        <v>45057.799999999996</v>
      </c>
      <c r="D1269" s="8"/>
      <c r="E1269" s="8">
        <f t="shared" si="147"/>
        <v>45057.799999999996</v>
      </c>
      <c r="F1269" s="8"/>
      <c r="G1269" s="8"/>
    </row>
    <row r="1270" spans="1:7" s="1" customFormat="1" ht="12.75">
      <c r="A1270" s="12"/>
      <c r="B1270" s="10">
        <v>2014</v>
      </c>
      <c r="C1270" s="8">
        <f t="shared" si="146"/>
        <v>51816.69999999999</v>
      </c>
      <c r="D1270" s="8"/>
      <c r="E1270" s="8">
        <f t="shared" si="147"/>
        <v>51816.69999999999</v>
      </c>
      <c r="F1270" s="8"/>
      <c r="G1270" s="8"/>
    </row>
    <row r="1271" spans="1:7" s="1" customFormat="1" ht="12.75">
      <c r="A1271" s="12"/>
      <c r="B1271" s="10">
        <v>2015</v>
      </c>
      <c r="C1271" s="8">
        <f t="shared" si="146"/>
        <v>59508</v>
      </c>
      <c r="D1271" s="8"/>
      <c r="E1271" s="8">
        <f t="shared" si="147"/>
        <v>59508</v>
      </c>
      <c r="F1271" s="8"/>
      <c r="G1271" s="8"/>
    </row>
    <row r="1272" spans="1:7" s="1" customFormat="1" ht="63.75">
      <c r="A1272" s="28" t="s">
        <v>563</v>
      </c>
      <c r="B1272" s="29" t="s">
        <v>564</v>
      </c>
      <c r="C1272" s="30">
        <f>C1273+C1274+C1275+C1276+C1277</f>
        <v>94897.999999999985</v>
      </c>
      <c r="D1272" s="30">
        <f>D1273+D1274+D1275+D1276+D1277</f>
        <v>0</v>
      </c>
      <c r="E1272" s="30">
        <f>E1273+E1274+E1275+E1276+E1277</f>
        <v>94897.999999999985</v>
      </c>
      <c r="F1272" s="30">
        <f>F1273+F1274+F1275+F1276+F1277</f>
        <v>0</v>
      </c>
      <c r="G1272" s="30">
        <f>G1273+G1274+G1275+G1276+G1277</f>
        <v>0</v>
      </c>
    </row>
    <row r="1273" spans="1:7" s="1" customFormat="1" ht="12.75">
      <c r="A1273" s="28"/>
      <c r="B1273" s="31">
        <v>2011</v>
      </c>
      <c r="C1273" s="30">
        <f>D1273+E1273+F1273+G1273</f>
        <v>14371.5</v>
      </c>
      <c r="D1273" s="30"/>
      <c r="E1273" s="30" t="s">
        <v>565</v>
      </c>
      <c r="F1273" s="30"/>
      <c r="G1273" s="30"/>
    </row>
    <row r="1274" spans="1:7" s="1" customFormat="1" ht="12.75">
      <c r="A1274" s="28"/>
      <c r="B1274" s="31">
        <v>2012</v>
      </c>
      <c r="C1274" s="30">
        <f>D1274+E1274+F1274+G1274</f>
        <v>16216.7</v>
      </c>
      <c r="D1274" s="30"/>
      <c r="E1274" s="30" t="s">
        <v>566</v>
      </c>
      <c r="F1274" s="30"/>
      <c r="G1274" s="30"/>
    </row>
    <row r="1275" spans="1:7" s="1" customFormat="1" ht="12.75">
      <c r="A1275" s="28"/>
      <c r="B1275" s="31">
        <v>2013</v>
      </c>
      <c r="C1275" s="30">
        <f>D1275+E1275+F1275+G1275</f>
        <v>18543</v>
      </c>
      <c r="D1275" s="30"/>
      <c r="E1275" s="30">
        <v>18543</v>
      </c>
      <c r="F1275" s="30"/>
      <c r="G1275" s="30"/>
    </row>
    <row r="1276" spans="1:7" s="1" customFormat="1" ht="12.75">
      <c r="A1276" s="28"/>
      <c r="B1276" s="31">
        <v>2014</v>
      </c>
      <c r="C1276" s="30">
        <f>D1276+E1276+F1276+G1276</f>
        <v>21324.6</v>
      </c>
      <c r="D1276" s="30"/>
      <c r="E1276" s="30" t="s">
        <v>567</v>
      </c>
      <c r="F1276" s="30"/>
      <c r="G1276" s="30"/>
    </row>
    <row r="1277" spans="1:7" s="1" customFormat="1" ht="12.75">
      <c r="A1277" s="28"/>
      <c r="B1277" s="31">
        <v>2015</v>
      </c>
      <c r="C1277" s="30">
        <f>D1277+E1277+F1277+G1277</f>
        <v>24442.2</v>
      </c>
      <c r="D1277" s="30"/>
      <c r="E1277" s="30" t="s">
        <v>568</v>
      </c>
      <c r="F1277" s="30"/>
      <c r="G1277" s="30"/>
    </row>
    <row r="1278" spans="1:7" s="1" customFormat="1" ht="63.75">
      <c r="A1278" s="28" t="s">
        <v>569</v>
      </c>
      <c r="B1278" s="29" t="s">
        <v>570</v>
      </c>
      <c r="C1278" s="30">
        <f>C1279+C1280+C1281+C1282+C1283</f>
        <v>82219.5</v>
      </c>
      <c r="D1278" s="30">
        <f>D1279+D1280+D1281+D1282+D1283</f>
        <v>0</v>
      </c>
      <c r="E1278" s="30">
        <f>E1279+E1280+E1281+E1282+E1283</f>
        <v>82219.5</v>
      </c>
      <c r="F1278" s="30">
        <f>F1279+F1280+F1281+F1282+F1283</f>
        <v>0</v>
      </c>
      <c r="G1278" s="30">
        <f>G1279+G1280+G1281+G1282+G1283</f>
        <v>0</v>
      </c>
    </row>
    <row r="1279" spans="1:7" s="1" customFormat="1" ht="12.75">
      <c r="A1279" s="28"/>
      <c r="B1279" s="31">
        <v>2011</v>
      </c>
      <c r="C1279" s="30">
        <f>D1279+E1279+F1279+G1279</f>
        <v>13163.1</v>
      </c>
      <c r="D1279" s="30"/>
      <c r="E1279" s="30" t="s">
        <v>571</v>
      </c>
      <c r="F1279" s="30"/>
      <c r="G1279" s="30"/>
    </row>
    <row r="1280" spans="1:7" s="1" customFormat="1" ht="12.75">
      <c r="A1280" s="28"/>
      <c r="B1280" s="31">
        <v>2012</v>
      </c>
      <c r="C1280" s="30">
        <f>D1280+E1280+F1280+G1280</f>
        <v>15440.2</v>
      </c>
      <c r="D1280" s="30"/>
      <c r="E1280" s="30" t="s">
        <v>572</v>
      </c>
      <c r="F1280" s="30"/>
      <c r="G1280" s="30"/>
    </row>
    <row r="1281" spans="1:7" s="1" customFormat="1" ht="12.75">
      <c r="A1281" s="28"/>
      <c r="B1281" s="31">
        <v>2013</v>
      </c>
      <c r="C1281" s="30">
        <f>D1281+E1281+F1281+G1281</f>
        <v>15440.2</v>
      </c>
      <c r="D1281" s="30"/>
      <c r="E1281" s="30" t="s">
        <v>572</v>
      </c>
      <c r="F1281" s="30"/>
      <c r="G1281" s="30"/>
    </row>
    <row r="1282" spans="1:7" s="1" customFormat="1" ht="12.75">
      <c r="A1282" s="28"/>
      <c r="B1282" s="31">
        <v>2014</v>
      </c>
      <c r="C1282" s="30">
        <f>D1282+E1282+F1282+G1282</f>
        <v>17756.3</v>
      </c>
      <c r="D1282" s="30"/>
      <c r="E1282" s="30" t="s">
        <v>573</v>
      </c>
      <c r="F1282" s="30"/>
      <c r="G1282" s="30"/>
    </row>
    <row r="1283" spans="1:7" s="1" customFormat="1" ht="12.75">
      <c r="A1283" s="28"/>
      <c r="B1283" s="31">
        <v>2015</v>
      </c>
      <c r="C1283" s="30">
        <f>D1283+E1283+F1283+G1283</f>
        <v>20419.7</v>
      </c>
      <c r="D1283" s="30"/>
      <c r="E1283" s="30" t="s">
        <v>574</v>
      </c>
      <c r="F1283" s="30"/>
      <c r="G1283" s="30"/>
    </row>
    <row r="1284" spans="1:7" s="1" customFormat="1" ht="127.5">
      <c r="A1284" s="28" t="s">
        <v>575</v>
      </c>
      <c r="B1284" s="29" t="s">
        <v>576</v>
      </c>
      <c r="C1284" s="30">
        <f>C1285+C1286+C1287+C1288+C1289</f>
        <v>30829.800000000003</v>
      </c>
      <c r="D1284" s="30">
        <f>D1285+D1286+D1287+D1288+D1289</f>
        <v>0</v>
      </c>
      <c r="E1284" s="30">
        <f>E1285+E1286+E1287+E1288+E1289</f>
        <v>30829.800000000003</v>
      </c>
      <c r="F1284" s="30">
        <f>F1285+F1286+F1287+F1288+F1289</f>
        <v>0</v>
      </c>
      <c r="G1284" s="30">
        <f>G1285+G1286+G1287+G1288+G1289</f>
        <v>0</v>
      </c>
    </row>
    <row r="1285" spans="1:7" s="1" customFormat="1" ht="12.75">
      <c r="A1285" s="28"/>
      <c r="B1285" s="31">
        <v>2011</v>
      </c>
      <c r="C1285" s="30">
        <f>D1285+E1285+F1285+G1285</f>
        <v>5633.6</v>
      </c>
      <c r="D1285" s="30"/>
      <c r="E1285" s="30" t="s">
        <v>577</v>
      </c>
      <c r="F1285" s="30"/>
      <c r="G1285" s="30"/>
    </row>
    <row r="1286" spans="1:7" s="1" customFormat="1" ht="12.75">
      <c r="A1286" s="28"/>
      <c r="B1286" s="31">
        <v>2012</v>
      </c>
      <c r="C1286" s="30">
        <f>D1286+E1286+F1286+G1286</f>
        <v>5633.6</v>
      </c>
      <c r="D1286" s="30"/>
      <c r="E1286" s="30" t="s">
        <v>577</v>
      </c>
      <c r="F1286" s="30"/>
      <c r="G1286" s="30"/>
    </row>
    <row r="1287" spans="1:7" s="1" customFormat="1" ht="12.75">
      <c r="A1287" s="28"/>
      <c r="B1287" s="31">
        <v>2013</v>
      </c>
      <c r="C1287" s="30">
        <f>D1287+E1287+F1287+G1287</f>
        <v>5633.6</v>
      </c>
      <c r="D1287" s="30"/>
      <c r="E1287" s="30" t="s">
        <v>577</v>
      </c>
      <c r="F1287" s="30"/>
      <c r="G1287" s="30"/>
    </row>
    <row r="1288" spans="1:7" s="1" customFormat="1" ht="12.75">
      <c r="A1288" s="28"/>
      <c r="B1288" s="31">
        <v>2014</v>
      </c>
      <c r="C1288" s="30">
        <f>D1288+E1288+F1288+G1288</f>
        <v>6478.6</v>
      </c>
      <c r="D1288" s="30"/>
      <c r="E1288" s="30" t="s">
        <v>578</v>
      </c>
      <c r="F1288" s="30"/>
      <c r="G1288" s="30"/>
    </row>
    <row r="1289" spans="1:7" s="1" customFormat="1" ht="12.75">
      <c r="A1289" s="28"/>
      <c r="B1289" s="31">
        <v>2015</v>
      </c>
      <c r="C1289" s="30">
        <f>D1289+E1289+F1289+G1289</f>
        <v>7450.4</v>
      </c>
      <c r="D1289" s="30"/>
      <c r="E1289" s="30" t="s">
        <v>579</v>
      </c>
      <c r="F1289" s="30"/>
      <c r="G1289" s="30"/>
    </row>
    <row r="1290" spans="1:7" s="1" customFormat="1" ht="140.25">
      <c r="A1290" s="28" t="s">
        <v>580</v>
      </c>
      <c r="B1290" s="29" t="s">
        <v>581</v>
      </c>
      <c r="C1290" s="30">
        <f>C1291+C1292+C1293+C1294+C1295</f>
        <v>28559.4</v>
      </c>
      <c r="D1290" s="30">
        <f>D1291+D1292+D1293+D1294+D1295</f>
        <v>0</v>
      </c>
      <c r="E1290" s="30">
        <f>E1291+E1292+E1293+E1294+E1295</f>
        <v>28559.4</v>
      </c>
      <c r="F1290" s="30">
        <f>F1291+F1292+F1293+F1294+F1295</f>
        <v>0</v>
      </c>
      <c r="G1290" s="30">
        <f>G1291+G1292+G1293+G1294+G1295</f>
        <v>0</v>
      </c>
    </row>
    <row r="1291" spans="1:7" s="1" customFormat="1" ht="12.75">
      <c r="A1291" s="28"/>
      <c r="B1291" s="31">
        <v>2011</v>
      </c>
      <c r="C1291" s="30">
        <f>D1291+E1291+F1291+G1291</f>
        <v>4605.1000000000004</v>
      </c>
      <c r="D1291" s="30"/>
      <c r="E1291" s="30" t="s">
        <v>582</v>
      </c>
      <c r="F1291" s="30"/>
      <c r="G1291" s="30"/>
    </row>
    <row r="1292" spans="1:7" s="1" customFormat="1" ht="12.75">
      <c r="A1292" s="28"/>
      <c r="B1292" s="31">
        <v>2012</v>
      </c>
      <c r="C1292" s="30">
        <f>D1292+E1292+F1292+G1292</f>
        <v>5060.3999999999996</v>
      </c>
      <c r="D1292" s="30"/>
      <c r="E1292" s="30" t="s">
        <v>583</v>
      </c>
      <c r="F1292" s="30"/>
      <c r="G1292" s="30"/>
    </row>
    <row r="1293" spans="1:7" s="1" customFormat="1" ht="12.75">
      <c r="A1293" s="28"/>
      <c r="B1293" s="31">
        <v>2013</v>
      </c>
      <c r="C1293" s="30">
        <f>D1293+E1293+F1293+G1293</f>
        <v>5441</v>
      </c>
      <c r="D1293" s="30"/>
      <c r="E1293" s="30">
        <v>5441</v>
      </c>
      <c r="F1293" s="30"/>
      <c r="G1293" s="30"/>
    </row>
    <row r="1294" spans="1:7" s="1" customFormat="1" ht="12.75">
      <c r="A1294" s="28"/>
      <c r="B1294" s="31">
        <v>2014</v>
      </c>
      <c r="C1294" s="30">
        <f>D1294+E1294+F1294+G1294</f>
        <v>6257.2</v>
      </c>
      <c r="D1294" s="30"/>
      <c r="E1294" s="30" t="s">
        <v>584</v>
      </c>
      <c r="F1294" s="30"/>
      <c r="G1294" s="30"/>
    </row>
    <row r="1295" spans="1:7" s="1" customFormat="1" ht="12.75">
      <c r="A1295" s="28"/>
      <c r="B1295" s="31">
        <v>2015</v>
      </c>
      <c r="C1295" s="30">
        <f>D1295+E1295+F1295+G1295</f>
        <v>7195.7</v>
      </c>
      <c r="D1295" s="30"/>
      <c r="E1295" s="30" t="s">
        <v>585</v>
      </c>
      <c r="F1295" s="30"/>
      <c r="G1295" s="30"/>
    </row>
    <row r="1296" spans="1:7" s="2" customFormat="1" ht="51">
      <c r="A1296" s="13" t="s">
        <v>714</v>
      </c>
      <c r="B1296" s="11" t="s">
        <v>715</v>
      </c>
      <c r="C1296" s="8">
        <f>SUM(D1296:G1296)</f>
        <v>49712.200000000004</v>
      </c>
      <c r="D1296" s="8">
        <f t="shared" ref="D1296:F1296" si="148">SUM(D1297:D1301)</f>
        <v>0</v>
      </c>
      <c r="E1296" s="8">
        <f t="shared" si="148"/>
        <v>48233.9</v>
      </c>
      <c r="F1296" s="8">
        <f t="shared" si="148"/>
        <v>27.3</v>
      </c>
      <c r="G1296" s="8">
        <f>SUM(G1297:G1301)</f>
        <v>1451</v>
      </c>
    </row>
    <row r="1297" spans="1:7" s="1" customFormat="1" ht="12.75">
      <c r="A1297" s="12"/>
      <c r="B1297" s="10">
        <v>2011</v>
      </c>
      <c r="C1297" s="8">
        <f t="shared" ref="C1297:C1301" si="149">SUM(D1297:G1297)</f>
        <v>8990.2000000000007</v>
      </c>
      <c r="D1297" s="8">
        <f t="shared" ref="D1297:F1301" si="150">D1303+D1309+D1315</f>
        <v>0</v>
      </c>
      <c r="E1297" s="8">
        <f t="shared" si="150"/>
        <v>8790.2000000000007</v>
      </c>
      <c r="F1297" s="8">
        <f t="shared" si="150"/>
        <v>0</v>
      </c>
      <c r="G1297" s="8">
        <f>G1303+G1309+G1315</f>
        <v>200</v>
      </c>
    </row>
    <row r="1298" spans="1:7" s="1" customFormat="1" ht="12.75">
      <c r="A1298" s="12"/>
      <c r="B1298" s="10">
        <v>2012</v>
      </c>
      <c r="C1298" s="8">
        <f t="shared" si="149"/>
        <v>9094.4</v>
      </c>
      <c r="D1298" s="8">
        <f t="shared" si="150"/>
        <v>0</v>
      </c>
      <c r="E1298" s="8">
        <f t="shared" si="150"/>
        <v>8794.4</v>
      </c>
      <c r="F1298" s="8">
        <f t="shared" si="150"/>
        <v>0</v>
      </c>
      <c r="G1298" s="8">
        <f t="shared" ref="G1298:G1301" si="151">G1304+G1310+G1316</f>
        <v>300</v>
      </c>
    </row>
    <row r="1299" spans="1:7" s="1" customFormat="1" ht="12.75">
      <c r="A1299" s="12"/>
      <c r="B1299" s="10">
        <v>2013</v>
      </c>
      <c r="C1299" s="8">
        <f t="shared" si="149"/>
        <v>11883.8</v>
      </c>
      <c r="D1299" s="8">
        <f t="shared" si="150"/>
        <v>0</v>
      </c>
      <c r="E1299" s="8">
        <f t="shared" si="150"/>
        <v>11556.5</v>
      </c>
      <c r="F1299" s="8">
        <f t="shared" si="150"/>
        <v>27.3</v>
      </c>
      <c r="G1299" s="8">
        <f t="shared" si="151"/>
        <v>300</v>
      </c>
    </row>
    <row r="1300" spans="1:7" s="1" customFormat="1" ht="12.75">
      <c r="A1300" s="12"/>
      <c r="B1300" s="10">
        <v>2014</v>
      </c>
      <c r="C1300" s="8">
        <f t="shared" si="149"/>
        <v>9871.9</v>
      </c>
      <c r="D1300" s="8">
        <f t="shared" si="150"/>
        <v>0</v>
      </c>
      <c r="E1300" s="8">
        <f t="shared" si="150"/>
        <v>9546.4</v>
      </c>
      <c r="F1300" s="8">
        <f t="shared" si="150"/>
        <v>0</v>
      </c>
      <c r="G1300" s="8">
        <f t="shared" si="151"/>
        <v>325.5</v>
      </c>
    </row>
    <row r="1301" spans="1:7" s="1" customFormat="1" ht="12.75">
      <c r="A1301" s="12"/>
      <c r="B1301" s="10">
        <v>2015</v>
      </c>
      <c r="C1301" s="8">
        <f t="shared" si="149"/>
        <v>9871.9</v>
      </c>
      <c r="D1301" s="8">
        <f t="shared" si="150"/>
        <v>0</v>
      </c>
      <c r="E1301" s="8">
        <f t="shared" si="150"/>
        <v>9546.4</v>
      </c>
      <c r="F1301" s="8">
        <f t="shared" si="150"/>
        <v>0</v>
      </c>
      <c r="G1301" s="8">
        <f t="shared" si="151"/>
        <v>325.5</v>
      </c>
    </row>
    <row r="1302" spans="1:7" s="1" customFormat="1" ht="63.75">
      <c r="A1302" s="28" t="s">
        <v>586</v>
      </c>
      <c r="B1302" s="29" t="s">
        <v>587</v>
      </c>
      <c r="C1302" s="30">
        <f>C1303+C1304+C1305+C1306+C1307</f>
        <v>45475.9</v>
      </c>
      <c r="D1302" s="30">
        <f>D1303+D1304+D1305+D1306+D1307</f>
        <v>0</v>
      </c>
      <c r="E1302" s="30">
        <f>E1303+E1304+E1305+E1306+E1307</f>
        <v>45475.9</v>
      </c>
      <c r="F1302" s="30">
        <f>F1303+F1304+F1305+F1306+F1307</f>
        <v>0</v>
      </c>
      <c r="G1302" s="30">
        <f>G1303+G1304+G1305+G1306+G1307</f>
        <v>0</v>
      </c>
    </row>
    <row r="1303" spans="1:7" s="1" customFormat="1" ht="12.75">
      <c r="A1303" s="28"/>
      <c r="B1303" s="31">
        <v>2011</v>
      </c>
      <c r="C1303" s="30">
        <f>D1303+E1303+F1303+G1303</f>
        <v>8790.2000000000007</v>
      </c>
      <c r="D1303" s="30"/>
      <c r="E1303" s="30" t="s">
        <v>588</v>
      </c>
      <c r="F1303" s="30"/>
      <c r="G1303" s="30"/>
    </row>
    <row r="1304" spans="1:7" s="1" customFormat="1" ht="12.75">
      <c r="A1304" s="28"/>
      <c r="B1304" s="31">
        <v>2012</v>
      </c>
      <c r="C1304" s="30">
        <f>D1304+E1304+F1304+G1304</f>
        <v>8794.4</v>
      </c>
      <c r="D1304" s="30"/>
      <c r="E1304" s="30" t="s">
        <v>589</v>
      </c>
      <c r="F1304" s="30"/>
      <c r="G1304" s="30"/>
    </row>
    <row r="1305" spans="1:7" s="1" customFormat="1" ht="12.75">
      <c r="A1305" s="28"/>
      <c r="B1305" s="31">
        <v>2013</v>
      </c>
      <c r="C1305" s="30">
        <f>D1305+E1305+F1305+G1305</f>
        <v>8798.5</v>
      </c>
      <c r="D1305" s="30"/>
      <c r="E1305" s="30" t="s">
        <v>590</v>
      </c>
      <c r="F1305" s="30"/>
      <c r="G1305" s="30"/>
    </row>
    <row r="1306" spans="1:7" s="1" customFormat="1" ht="12.75">
      <c r="A1306" s="28"/>
      <c r="B1306" s="31">
        <v>2014</v>
      </c>
      <c r="C1306" s="30">
        <f>D1306+E1306+F1306+G1306</f>
        <v>9546.4</v>
      </c>
      <c r="D1306" s="30"/>
      <c r="E1306" s="30" t="s">
        <v>591</v>
      </c>
      <c r="F1306" s="30"/>
      <c r="G1306" s="30"/>
    </row>
    <row r="1307" spans="1:7" s="1" customFormat="1" ht="12.75">
      <c r="A1307" s="28"/>
      <c r="B1307" s="31">
        <v>2015</v>
      </c>
      <c r="C1307" s="30">
        <f>D1307+E1307+F1307+G1307</f>
        <v>9546.4</v>
      </c>
      <c r="D1307" s="30"/>
      <c r="E1307" s="30" t="s">
        <v>591</v>
      </c>
      <c r="F1307" s="30"/>
      <c r="G1307" s="30"/>
    </row>
    <row r="1308" spans="1:7" s="1" customFormat="1" ht="25.5">
      <c r="A1308" s="28" t="s">
        <v>592</v>
      </c>
      <c r="B1308" s="29" t="s">
        <v>593</v>
      </c>
      <c r="C1308" s="30">
        <f>C1309+C1310+C1311+C1312+C1313</f>
        <v>2785.3</v>
      </c>
      <c r="D1308" s="30">
        <f>D1309+D1310+D1311+D1312+D1313</f>
        <v>0</v>
      </c>
      <c r="E1308" s="30">
        <f>E1309+E1310+E1311+E1312+E1313</f>
        <v>2758</v>
      </c>
      <c r="F1308" s="30">
        <f>F1309+F1310+F1311+F1312+F1313</f>
        <v>27.3</v>
      </c>
      <c r="G1308" s="30">
        <f>G1309+G1310+G1311+G1312+G1313</f>
        <v>0</v>
      </c>
    </row>
    <row r="1309" spans="1:7" s="1" customFormat="1" ht="12.75">
      <c r="A1309" s="28"/>
      <c r="B1309" s="31">
        <v>2011</v>
      </c>
      <c r="C1309" s="30">
        <f>D1309+E1309+F1309+G1309</f>
        <v>0</v>
      </c>
      <c r="D1309" s="30"/>
      <c r="E1309" s="30"/>
      <c r="F1309" s="30"/>
      <c r="G1309" s="30"/>
    </row>
    <row r="1310" spans="1:7" s="1" customFormat="1" ht="12.75">
      <c r="A1310" s="28"/>
      <c r="B1310" s="31">
        <v>2012</v>
      </c>
      <c r="C1310" s="30">
        <f>D1310+E1310+F1310+G1310</f>
        <v>0</v>
      </c>
      <c r="D1310" s="30"/>
      <c r="E1310" s="30"/>
      <c r="F1310" s="30"/>
      <c r="G1310" s="30"/>
    </row>
    <row r="1311" spans="1:7" s="1" customFormat="1" ht="12.75">
      <c r="A1311" s="28"/>
      <c r="B1311" s="31">
        <v>2013</v>
      </c>
      <c r="C1311" s="30">
        <f>D1311+E1311+F1311+G1311</f>
        <v>2785.3</v>
      </c>
      <c r="D1311" s="30"/>
      <c r="E1311" s="30">
        <v>2758</v>
      </c>
      <c r="F1311" s="30" t="s">
        <v>594</v>
      </c>
      <c r="G1311" s="30"/>
    </row>
    <row r="1312" spans="1:7" s="1" customFormat="1" ht="12.75">
      <c r="A1312" s="28"/>
      <c r="B1312" s="31">
        <v>2014</v>
      </c>
      <c r="C1312" s="30">
        <f>D1312+E1312+F1312+G1312</f>
        <v>0</v>
      </c>
      <c r="D1312" s="30"/>
      <c r="E1312" s="30"/>
      <c r="F1312" s="30"/>
      <c r="G1312" s="30"/>
    </row>
    <row r="1313" spans="1:7" s="1" customFormat="1" ht="12.75">
      <c r="A1313" s="28"/>
      <c r="B1313" s="31">
        <v>2015</v>
      </c>
      <c r="C1313" s="30">
        <f>D1313+E1313+F1313+G1313</f>
        <v>0</v>
      </c>
      <c r="D1313" s="30"/>
      <c r="E1313" s="30"/>
      <c r="F1313" s="30"/>
      <c r="G1313" s="30"/>
    </row>
    <row r="1314" spans="1:7" s="1" customFormat="1" ht="76.5">
      <c r="A1314" s="28" t="s">
        <v>595</v>
      </c>
      <c r="B1314" s="29" t="s">
        <v>596</v>
      </c>
      <c r="C1314" s="30">
        <f>C1315+C1316+C1317+C1318+C1319</f>
        <v>1451</v>
      </c>
      <c r="D1314" s="30">
        <f>D1315+D1316+D1317+D1318+D1319</f>
        <v>0</v>
      </c>
      <c r="E1314" s="30">
        <f>E1315+E1316+E1317+E1318+E1319</f>
        <v>0</v>
      </c>
      <c r="F1314" s="30">
        <f>F1315+F1316+F1317+F1318+F1319</f>
        <v>0</v>
      </c>
      <c r="G1314" s="30">
        <f>G1315+G1316+G1317+G1318+G1319</f>
        <v>1451</v>
      </c>
    </row>
    <row r="1315" spans="1:7" s="1" customFormat="1" ht="12.75">
      <c r="A1315" s="28"/>
      <c r="B1315" s="31">
        <v>2011</v>
      </c>
      <c r="C1315" s="30">
        <f>D1315+E1315+F1315+G1315</f>
        <v>200</v>
      </c>
      <c r="D1315" s="30"/>
      <c r="E1315" s="30"/>
      <c r="F1315" s="30"/>
      <c r="G1315" s="30">
        <v>200</v>
      </c>
    </row>
    <row r="1316" spans="1:7" s="1" customFormat="1" ht="12.75">
      <c r="A1316" s="28"/>
      <c r="B1316" s="31">
        <v>2012</v>
      </c>
      <c r="C1316" s="30">
        <f>D1316+E1316+F1316+G1316</f>
        <v>300</v>
      </c>
      <c r="D1316" s="30"/>
      <c r="E1316" s="30"/>
      <c r="F1316" s="30"/>
      <c r="G1316" s="30">
        <v>300</v>
      </c>
    </row>
    <row r="1317" spans="1:7" s="1" customFormat="1" ht="12.75">
      <c r="A1317" s="28"/>
      <c r="B1317" s="31">
        <v>2013</v>
      </c>
      <c r="C1317" s="30">
        <f>D1317+E1317+F1317+G1317</f>
        <v>300</v>
      </c>
      <c r="D1317" s="30"/>
      <c r="E1317" s="30"/>
      <c r="F1317" s="30"/>
      <c r="G1317" s="30">
        <v>300</v>
      </c>
    </row>
    <row r="1318" spans="1:7" s="1" customFormat="1" ht="12.75">
      <c r="A1318" s="28"/>
      <c r="B1318" s="31">
        <v>2014</v>
      </c>
      <c r="C1318" s="30">
        <f>D1318+E1318+F1318+G1318</f>
        <v>325.5</v>
      </c>
      <c r="D1318" s="30"/>
      <c r="E1318" s="30"/>
      <c r="F1318" s="30"/>
      <c r="G1318" s="30" t="s">
        <v>597</v>
      </c>
    </row>
    <row r="1319" spans="1:7" s="1" customFormat="1" ht="12.75">
      <c r="A1319" s="28"/>
      <c r="B1319" s="31">
        <v>2015</v>
      </c>
      <c r="C1319" s="30">
        <f>D1319+E1319+F1319+G1319</f>
        <v>325.5</v>
      </c>
      <c r="D1319" s="30"/>
      <c r="E1319" s="30"/>
      <c r="F1319" s="30"/>
      <c r="G1319" s="30" t="s">
        <v>597</v>
      </c>
    </row>
    <row r="1320" spans="1:7" s="2" customFormat="1" ht="38.25">
      <c r="A1320" s="13">
        <v>7</v>
      </c>
      <c r="B1320" s="11" t="s">
        <v>716</v>
      </c>
      <c r="C1320" s="8">
        <f>SUM(D1320:G1320)</f>
        <v>4631.9579999999996</v>
      </c>
      <c r="D1320" s="8">
        <f t="shared" ref="D1320:F1320" si="152">SUM(D1321:D1325)</f>
        <v>0</v>
      </c>
      <c r="E1320" s="8">
        <f t="shared" si="152"/>
        <v>4412.3999999999996</v>
      </c>
      <c r="F1320" s="8">
        <f t="shared" si="152"/>
        <v>219.55799999999999</v>
      </c>
      <c r="G1320" s="8">
        <f>SUM(G1321:G1325)</f>
        <v>0</v>
      </c>
    </row>
    <row r="1321" spans="1:7" s="1" customFormat="1" ht="12.75">
      <c r="A1321" s="12"/>
      <c r="B1321" s="10">
        <v>2011</v>
      </c>
      <c r="C1321" s="8">
        <f t="shared" ref="C1321:C1325" si="153">SUM(D1321:G1321)</f>
        <v>1014.2860000000001</v>
      </c>
      <c r="D1321" s="8"/>
      <c r="E1321" s="8">
        <f t="shared" ref="E1321:F1323" si="154">E1327+E1333+E1339+E1345</f>
        <v>967</v>
      </c>
      <c r="F1321" s="8">
        <f t="shared" si="154"/>
        <v>47.286000000000001</v>
      </c>
      <c r="G1321" s="8"/>
    </row>
    <row r="1322" spans="1:7" s="1" customFormat="1" ht="12.75">
      <c r="A1322" s="12"/>
      <c r="B1322" s="10">
        <v>2012</v>
      </c>
      <c r="C1322" s="8">
        <f t="shared" si="153"/>
        <v>884.83600000000001</v>
      </c>
      <c r="D1322" s="8"/>
      <c r="E1322" s="8">
        <f t="shared" si="154"/>
        <v>842.7</v>
      </c>
      <c r="F1322" s="8">
        <f t="shared" si="154"/>
        <v>42.136000000000003</v>
      </c>
      <c r="G1322" s="8"/>
    </row>
    <row r="1323" spans="1:7" s="1" customFormat="1" ht="12.75">
      <c r="A1323" s="12"/>
      <c r="B1323" s="10">
        <v>2013</v>
      </c>
      <c r="C1323" s="8">
        <f t="shared" si="153"/>
        <v>2732.8359999999998</v>
      </c>
      <c r="D1323" s="8"/>
      <c r="E1323" s="8">
        <f t="shared" si="154"/>
        <v>2602.6999999999998</v>
      </c>
      <c r="F1323" s="8">
        <f t="shared" si="154"/>
        <v>130.136</v>
      </c>
      <c r="G1323" s="8"/>
    </row>
    <row r="1324" spans="1:7" s="1" customFormat="1" ht="12.75">
      <c r="A1324" s="12"/>
      <c r="B1324" s="10">
        <v>2014</v>
      </c>
      <c r="C1324" s="8">
        <f t="shared" si="153"/>
        <v>0</v>
      </c>
      <c r="D1324" s="8"/>
      <c r="E1324" s="8"/>
      <c r="F1324" s="8"/>
      <c r="G1324" s="8"/>
    </row>
    <row r="1325" spans="1:7" s="1" customFormat="1" ht="12.75">
      <c r="A1325" s="12"/>
      <c r="B1325" s="10">
        <v>2015</v>
      </c>
      <c r="C1325" s="8">
        <f t="shared" si="153"/>
        <v>0</v>
      </c>
      <c r="D1325" s="8"/>
      <c r="E1325" s="8"/>
      <c r="F1325" s="8"/>
      <c r="G1325" s="8"/>
    </row>
    <row r="1326" spans="1:7" s="1" customFormat="1" ht="89.25">
      <c r="A1326" s="28">
        <v>7.1</v>
      </c>
      <c r="B1326" s="29" t="s">
        <v>598</v>
      </c>
      <c r="C1326" s="30">
        <f>C1327+C1328+C1329+C1330+C1331</f>
        <v>1575</v>
      </c>
      <c r="D1326" s="30">
        <f>D1327+D1328+D1329+D1330+D1331</f>
        <v>0</v>
      </c>
      <c r="E1326" s="30">
        <f>E1327+E1328+E1329+E1330+E1331</f>
        <v>1500</v>
      </c>
      <c r="F1326" s="30">
        <f>F1327+F1328+F1329+F1330+F1331</f>
        <v>75</v>
      </c>
      <c r="G1326" s="30">
        <f>G1327+G1328+G1329+G1330+G1331</f>
        <v>0</v>
      </c>
    </row>
    <row r="1327" spans="1:7" s="1" customFormat="1" ht="12.75">
      <c r="A1327" s="28"/>
      <c r="B1327" s="31">
        <v>2011</v>
      </c>
      <c r="C1327" s="30">
        <f>D1327+E1327+F1327+G1327</f>
        <v>0</v>
      </c>
      <c r="D1327" s="30"/>
      <c r="E1327" s="30"/>
      <c r="F1327" s="30"/>
      <c r="G1327" s="30"/>
    </row>
    <row r="1328" spans="1:7" s="1" customFormat="1" ht="12.75">
      <c r="A1328" s="28"/>
      <c r="B1328" s="31">
        <v>2012</v>
      </c>
      <c r="C1328" s="30">
        <f>D1328+E1328+F1328+G1328</f>
        <v>0</v>
      </c>
      <c r="D1328" s="30"/>
      <c r="E1328" s="30"/>
      <c r="F1328" s="30"/>
      <c r="G1328" s="30"/>
    </row>
    <row r="1329" spans="1:7" s="1" customFormat="1" ht="12.75">
      <c r="A1329" s="28"/>
      <c r="B1329" s="31">
        <v>2013</v>
      </c>
      <c r="C1329" s="30">
        <f>D1329+E1329+F1329+G1329</f>
        <v>1575</v>
      </c>
      <c r="D1329" s="30"/>
      <c r="E1329" s="30">
        <v>1500</v>
      </c>
      <c r="F1329" s="30">
        <v>75</v>
      </c>
      <c r="G1329" s="30"/>
    </row>
    <row r="1330" spans="1:7" s="1" customFormat="1" ht="12.75">
      <c r="A1330" s="28"/>
      <c r="B1330" s="31">
        <v>2014</v>
      </c>
      <c r="C1330" s="30">
        <f>D1330+E1330+F1330+G1330</f>
        <v>0</v>
      </c>
      <c r="D1330" s="30"/>
      <c r="E1330" s="30"/>
      <c r="F1330" s="30"/>
      <c r="G1330" s="30"/>
    </row>
    <row r="1331" spans="1:7" s="1" customFormat="1" ht="12.75">
      <c r="A1331" s="28"/>
      <c r="B1331" s="31">
        <v>2015</v>
      </c>
      <c r="C1331" s="30">
        <f>D1331+E1331+F1331+G1331</f>
        <v>0</v>
      </c>
      <c r="D1331" s="30"/>
      <c r="E1331" s="30"/>
      <c r="F1331" s="30"/>
      <c r="G1331" s="30"/>
    </row>
    <row r="1332" spans="1:7" s="1" customFormat="1" ht="89.25">
      <c r="A1332" s="28">
        <v>7.2</v>
      </c>
      <c r="B1332" s="29" t="s">
        <v>599</v>
      </c>
      <c r="C1332" s="30">
        <f>C1333+C1334+C1335+C1336+C1337</f>
        <v>409.5</v>
      </c>
      <c r="D1332" s="30">
        <f>D1333+D1334+D1335+D1336+D1337</f>
        <v>0</v>
      </c>
      <c r="E1332" s="30">
        <f>E1333+E1334+E1335+E1336+E1337</f>
        <v>390</v>
      </c>
      <c r="F1332" s="30">
        <f>F1333+F1334+F1335+F1336+F1337</f>
        <v>19.5</v>
      </c>
      <c r="G1332" s="30">
        <f>G1333+G1334+G1335+G1336+G1337</f>
        <v>0</v>
      </c>
    </row>
    <row r="1333" spans="1:7" s="1" customFormat="1" ht="12.75">
      <c r="A1333" s="28"/>
      <c r="B1333" s="31">
        <v>2011</v>
      </c>
      <c r="C1333" s="30">
        <f>D1333+E1333+F1333+G1333</f>
        <v>136.5</v>
      </c>
      <c r="D1333" s="30"/>
      <c r="E1333" s="30">
        <v>130</v>
      </c>
      <c r="F1333" s="30" t="s">
        <v>551</v>
      </c>
      <c r="G1333" s="30"/>
    </row>
    <row r="1334" spans="1:7" s="1" customFormat="1" ht="12.75">
      <c r="A1334" s="28"/>
      <c r="B1334" s="31">
        <v>2012</v>
      </c>
      <c r="C1334" s="30">
        <f>D1334+E1334+F1334+G1334</f>
        <v>0</v>
      </c>
      <c r="D1334" s="30"/>
      <c r="E1334" s="30"/>
      <c r="F1334" s="30"/>
      <c r="G1334" s="30"/>
    </row>
    <row r="1335" spans="1:7" s="1" customFormat="1" ht="12.75">
      <c r="A1335" s="28"/>
      <c r="B1335" s="31">
        <v>2013</v>
      </c>
      <c r="C1335" s="30">
        <f>D1335+E1335+F1335+G1335</f>
        <v>273</v>
      </c>
      <c r="D1335" s="30"/>
      <c r="E1335" s="30">
        <v>260</v>
      </c>
      <c r="F1335" s="30">
        <v>13</v>
      </c>
      <c r="G1335" s="30"/>
    </row>
    <row r="1336" spans="1:7" s="1" customFormat="1" ht="12.75">
      <c r="A1336" s="28"/>
      <c r="B1336" s="31">
        <v>2014</v>
      </c>
      <c r="C1336" s="30">
        <f>D1336+E1336+F1336+G1336</f>
        <v>0</v>
      </c>
      <c r="D1336" s="30"/>
      <c r="E1336" s="30"/>
      <c r="F1336" s="30"/>
      <c r="G1336" s="30"/>
    </row>
    <row r="1337" spans="1:7" s="1" customFormat="1" ht="12.75">
      <c r="A1337" s="28"/>
      <c r="B1337" s="31">
        <v>2015</v>
      </c>
      <c r="C1337" s="30">
        <f>D1337+E1337+F1337+G1337</f>
        <v>0</v>
      </c>
      <c r="D1337" s="30"/>
      <c r="E1337" s="30"/>
      <c r="F1337" s="30"/>
      <c r="G1337" s="30"/>
    </row>
    <row r="1338" spans="1:7" s="1" customFormat="1" ht="76.5">
      <c r="A1338" s="28">
        <v>7.3</v>
      </c>
      <c r="B1338" s="29" t="s">
        <v>600</v>
      </c>
      <c r="C1338" s="30">
        <f>C1339+C1340+C1341+C1342+C1343</f>
        <v>2626.1580000000004</v>
      </c>
      <c r="D1338" s="30">
        <f>D1339+D1340+D1341+D1342+D1343</f>
        <v>0</v>
      </c>
      <c r="E1338" s="30">
        <f>E1339+E1340+E1341+E1342+E1343</f>
        <v>2501.1000000000004</v>
      </c>
      <c r="F1338" s="30">
        <f>F1339+F1340+F1341+F1342+F1343</f>
        <v>125.05799999999999</v>
      </c>
      <c r="G1338" s="30">
        <f>G1339+G1340+G1341+G1342+G1343</f>
        <v>0</v>
      </c>
    </row>
    <row r="1339" spans="1:7" s="1" customFormat="1" ht="12.75">
      <c r="A1339" s="28"/>
      <c r="B1339" s="31">
        <v>2011</v>
      </c>
      <c r="C1339" s="30">
        <f>D1339+E1339+F1339+G1339</f>
        <v>856.4860000000001</v>
      </c>
      <c r="D1339" s="30"/>
      <c r="E1339" s="30" t="s">
        <v>601</v>
      </c>
      <c r="F1339" s="30">
        <v>40.786000000000001</v>
      </c>
      <c r="G1339" s="30"/>
    </row>
    <row r="1340" spans="1:7" s="1" customFormat="1" ht="12.75">
      <c r="A1340" s="28"/>
      <c r="B1340" s="31">
        <v>2012</v>
      </c>
      <c r="C1340" s="30">
        <f>D1340+E1340+F1340+G1340</f>
        <v>884.83600000000001</v>
      </c>
      <c r="D1340" s="30"/>
      <c r="E1340" s="30" t="s">
        <v>602</v>
      </c>
      <c r="F1340" s="30">
        <v>42.136000000000003</v>
      </c>
      <c r="G1340" s="30"/>
    </row>
    <row r="1341" spans="1:7" s="1" customFormat="1" ht="12.75">
      <c r="A1341" s="28"/>
      <c r="B1341" s="31">
        <v>2013</v>
      </c>
      <c r="C1341" s="30">
        <f>D1341+E1341+F1341+G1341</f>
        <v>884.83600000000001</v>
      </c>
      <c r="D1341" s="30"/>
      <c r="E1341" s="30" t="s">
        <v>602</v>
      </c>
      <c r="F1341" s="30">
        <v>42.136000000000003</v>
      </c>
      <c r="G1341" s="30"/>
    </row>
    <row r="1342" spans="1:7" s="1" customFormat="1" ht="12.75">
      <c r="A1342" s="28"/>
      <c r="B1342" s="31">
        <v>2014</v>
      </c>
      <c r="C1342" s="30">
        <f>D1342+E1342+F1342+G1342</f>
        <v>0</v>
      </c>
      <c r="D1342" s="30"/>
      <c r="E1342" s="30"/>
      <c r="F1342" s="30"/>
      <c r="G1342" s="30"/>
    </row>
    <row r="1343" spans="1:7" s="1" customFormat="1" ht="12.75">
      <c r="A1343" s="28"/>
      <c r="B1343" s="31">
        <v>2015</v>
      </c>
      <c r="C1343" s="30">
        <f>D1343+E1343+F1343+G1343</f>
        <v>0</v>
      </c>
      <c r="D1343" s="30"/>
      <c r="E1343" s="30"/>
      <c r="F1343" s="30"/>
      <c r="G1343" s="30"/>
    </row>
    <row r="1344" spans="1:7" s="1" customFormat="1" ht="51">
      <c r="A1344" s="28">
        <v>7.4</v>
      </c>
      <c r="B1344" s="29" t="s">
        <v>603</v>
      </c>
      <c r="C1344" s="30">
        <f>C1345+C1346+C1347+C1348+C1349</f>
        <v>21.3</v>
      </c>
      <c r="D1344" s="30">
        <f>D1345+D1346+D1347+D1348+D1349</f>
        <v>0</v>
      </c>
      <c r="E1344" s="30">
        <f>E1345+E1346+E1347+E1348+E1349</f>
        <v>21.3</v>
      </c>
      <c r="F1344" s="30">
        <f>F1345+F1346+F1347+F1348+F1349</f>
        <v>0</v>
      </c>
      <c r="G1344" s="30">
        <f>G1345+G1346+G1347+G1348+G1349</f>
        <v>0</v>
      </c>
    </row>
    <row r="1345" spans="1:7" s="1" customFormat="1" ht="12.75">
      <c r="A1345" s="28"/>
      <c r="B1345" s="31">
        <v>2011</v>
      </c>
      <c r="C1345" s="30">
        <f>D1345+E1345+F1345+G1345</f>
        <v>21.3</v>
      </c>
      <c r="D1345" s="30"/>
      <c r="E1345" s="30" t="s">
        <v>604</v>
      </c>
      <c r="F1345" s="30"/>
      <c r="G1345" s="30"/>
    </row>
    <row r="1346" spans="1:7" s="1" customFormat="1" ht="12.75">
      <c r="A1346" s="28"/>
      <c r="B1346" s="31">
        <v>2012</v>
      </c>
      <c r="C1346" s="30">
        <f>D1346+E1346+F1346+G1346</f>
        <v>0</v>
      </c>
      <c r="D1346" s="30"/>
      <c r="E1346" s="30"/>
      <c r="F1346" s="30"/>
      <c r="G1346" s="30"/>
    </row>
    <row r="1347" spans="1:7" s="1" customFormat="1" ht="12.75">
      <c r="A1347" s="28"/>
      <c r="B1347" s="31">
        <v>2013</v>
      </c>
      <c r="C1347" s="30">
        <f>D1347+E1347+F1347+G1347</f>
        <v>0</v>
      </c>
      <c r="D1347" s="30"/>
      <c r="E1347" s="30"/>
      <c r="F1347" s="30"/>
      <c r="G1347" s="30"/>
    </row>
    <row r="1348" spans="1:7" s="1" customFormat="1" ht="12.75">
      <c r="A1348" s="28"/>
      <c r="B1348" s="31">
        <v>2014</v>
      </c>
      <c r="C1348" s="30">
        <f>D1348+E1348+F1348+G1348</f>
        <v>0</v>
      </c>
      <c r="D1348" s="30"/>
      <c r="E1348" s="30"/>
      <c r="F1348" s="30"/>
      <c r="G1348" s="30"/>
    </row>
    <row r="1349" spans="1:7" s="1" customFormat="1" ht="12.75">
      <c r="A1349" s="28"/>
      <c r="B1349" s="31">
        <v>2015</v>
      </c>
      <c r="C1349" s="30">
        <f>D1349+E1349+F1349+G1349</f>
        <v>0</v>
      </c>
      <c r="D1349" s="30"/>
      <c r="E1349" s="30"/>
      <c r="F1349" s="30"/>
      <c r="G1349" s="30"/>
    </row>
    <row r="1350" spans="1:7" s="2" customFormat="1" ht="38.25">
      <c r="A1350" s="13">
        <v>8</v>
      </c>
      <c r="B1350" s="11" t="s">
        <v>717</v>
      </c>
      <c r="C1350" s="8">
        <f>SUM(D1350:G1350)</f>
        <v>85296.021999999997</v>
      </c>
      <c r="D1350" s="8">
        <f t="shared" ref="D1350:F1350" si="155">SUM(D1351:D1355)</f>
        <v>0</v>
      </c>
      <c r="E1350" s="8">
        <f t="shared" si="155"/>
        <v>46217.902000000002</v>
      </c>
      <c r="F1350" s="8">
        <f t="shared" si="155"/>
        <v>39078.120000000003</v>
      </c>
      <c r="G1350" s="8">
        <f>SUM(G1351:G1355)</f>
        <v>0</v>
      </c>
    </row>
    <row r="1351" spans="1:7" s="1" customFormat="1" ht="12.75">
      <c r="A1351" s="12"/>
      <c r="B1351" s="10">
        <v>2011</v>
      </c>
      <c r="C1351" s="8">
        <f t="shared" ref="C1351:C1355" si="156">SUM(D1351:G1351)</f>
        <v>18063.719000000001</v>
      </c>
      <c r="D1351" s="8"/>
      <c r="E1351" s="8">
        <f t="shared" ref="E1351:F1355" si="157">E1357+E1363+E1369+E1375+E1381+E1387+E1393+E1399+E1405+E1411+E1417+E1423</f>
        <v>10900.019</v>
      </c>
      <c r="F1351" s="8">
        <f t="shared" si="157"/>
        <v>7163.7000000000007</v>
      </c>
      <c r="G1351" s="8"/>
    </row>
    <row r="1352" spans="1:7" s="1" customFormat="1" ht="12.75">
      <c r="A1352" s="12"/>
      <c r="B1352" s="10">
        <v>2012</v>
      </c>
      <c r="C1352" s="8">
        <f t="shared" si="156"/>
        <v>16322.063000000002</v>
      </c>
      <c r="D1352" s="8"/>
      <c r="E1352" s="8">
        <f t="shared" si="157"/>
        <v>8923.5630000000001</v>
      </c>
      <c r="F1352" s="8">
        <f t="shared" si="157"/>
        <v>7398.5000000000009</v>
      </c>
      <c r="G1352" s="8"/>
    </row>
    <row r="1353" spans="1:7" s="1" customFormat="1" ht="12.75">
      <c r="A1353" s="12"/>
      <c r="B1353" s="10">
        <v>2013</v>
      </c>
      <c r="C1353" s="8">
        <f t="shared" si="156"/>
        <v>16543.91</v>
      </c>
      <c r="D1353" s="8"/>
      <c r="E1353" s="8">
        <f t="shared" si="157"/>
        <v>8791.51</v>
      </c>
      <c r="F1353" s="8">
        <f t="shared" si="157"/>
        <v>7752.4000000000005</v>
      </c>
      <c r="G1353" s="8"/>
    </row>
    <row r="1354" spans="1:7" s="1" customFormat="1" ht="12.75">
      <c r="A1354" s="12"/>
      <c r="B1354" s="10">
        <v>2014</v>
      </c>
      <c r="C1354" s="8">
        <f t="shared" si="156"/>
        <v>16959.400000000001</v>
      </c>
      <c r="D1354" s="8"/>
      <c r="E1354" s="8">
        <f t="shared" si="157"/>
        <v>8797.99</v>
      </c>
      <c r="F1354" s="8">
        <f t="shared" si="157"/>
        <v>8161.41</v>
      </c>
      <c r="G1354" s="8"/>
    </row>
    <row r="1355" spans="1:7" s="1" customFormat="1" ht="12.75">
      <c r="A1355" s="12"/>
      <c r="B1355" s="10">
        <v>2015</v>
      </c>
      <c r="C1355" s="8">
        <f t="shared" si="156"/>
        <v>17406.93</v>
      </c>
      <c r="D1355" s="8"/>
      <c r="E1355" s="8">
        <f t="shared" si="157"/>
        <v>8804.82</v>
      </c>
      <c r="F1355" s="8">
        <f t="shared" si="157"/>
        <v>8602.11</v>
      </c>
      <c r="G1355" s="8"/>
    </row>
    <row r="1356" spans="1:7" s="1" customFormat="1" ht="38.25">
      <c r="A1356" s="28">
        <v>8.1</v>
      </c>
      <c r="B1356" s="29" t="s">
        <v>605</v>
      </c>
      <c r="C1356" s="30">
        <f>C1357+C1358+C1359+C1360+C1361</f>
        <v>6212.96</v>
      </c>
      <c r="D1356" s="30">
        <f>D1357+D1358+D1359+D1360+D1361</f>
        <v>0</v>
      </c>
      <c r="E1356" s="30">
        <f>E1357+E1358+E1359+E1360+E1361</f>
        <v>0</v>
      </c>
      <c r="F1356" s="30">
        <f>F1357+F1358+F1359+F1360+F1361</f>
        <v>6212.96</v>
      </c>
      <c r="G1356" s="30">
        <f>G1357+G1358+G1359+G1360+G1361</f>
        <v>0</v>
      </c>
    </row>
    <row r="1357" spans="1:7" s="1" customFormat="1" ht="12.75">
      <c r="A1357" s="28"/>
      <c r="B1357" s="31">
        <v>2011</v>
      </c>
      <c r="C1357" s="30">
        <f>D1357+E1357+F1357+G1357</f>
        <v>658</v>
      </c>
      <c r="D1357" s="30"/>
      <c r="E1357" s="30"/>
      <c r="F1357" s="30">
        <v>658</v>
      </c>
      <c r="G1357" s="30"/>
    </row>
    <row r="1358" spans="1:7" s="1" customFormat="1" ht="12.75">
      <c r="A1358" s="28"/>
      <c r="B1358" s="31">
        <v>2012</v>
      </c>
      <c r="C1358" s="30">
        <f>D1358+E1358+F1358+G1358</f>
        <v>1070.9000000000001</v>
      </c>
      <c r="D1358" s="30"/>
      <c r="E1358" s="30"/>
      <c r="F1358" s="30" t="s">
        <v>606</v>
      </c>
      <c r="G1358" s="30"/>
    </row>
    <row r="1359" spans="1:7" s="1" customFormat="1" ht="12.75">
      <c r="A1359" s="28"/>
      <c r="B1359" s="31">
        <v>2013</v>
      </c>
      <c r="C1359" s="30">
        <f>D1359+E1359+F1359+G1359</f>
        <v>1416.8</v>
      </c>
      <c r="D1359" s="30"/>
      <c r="E1359" s="30"/>
      <c r="F1359" s="30" t="s">
        <v>607</v>
      </c>
      <c r="G1359" s="30"/>
    </row>
    <row r="1360" spans="1:7" s="1" customFormat="1" ht="12.75">
      <c r="A1360" s="28"/>
      <c r="B1360" s="31">
        <v>2014</v>
      </c>
      <c r="C1360" s="30">
        <f>D1360+E1360+F1360+G1360</f>
        <v>1493.31</v>
      </c>
      <c r="D1360" s="30"/>
      <c r="E1360" s="30"/>
      <c r="F1360" s="30" t="s">
        <v>608</v>
      </c>
      <c r="G1360" s="30"/>
    </row>
    <row r="1361" spans="1:7" s="1" customFormat="1" ht="12.75">
      <c r="A1361" s="28"/>
      <c r="B1361" s="31">
        <v>2015</v>
      </c>
      <c r="C1361" s="30">
        <f>D1361+E1361+F1361+G1361</f>
        <v>1573.95</v>
      </c>
      <c r="D1361" s="30"/>
      <c r="E1361" s="30"/>
      <c r="F1361" s="30" t="s">
        <v>609</v>
      </c>
      <c r="G1361" s="30"/>
    </row>
    <row r="1362" spans="1:7" s="1" customFormat="1" ht="25.5">
      <c r="A1362" s="28">
        <v>8.1999999999999993</v>
      </c>
      <c r="B1362" s="29" t="s">
        <v>610</v>
      </c>
      <c r="C1362" s="30">
        <f>C1363+C1364+C1365+C1366+C1367</f>
        <v>17132.090000000004</v>
      </c>
      <c r="D1362" s="30">
        <f>D1363+D1364+D1365+D1366+D1367</f>
        <v>0</v>
      </c>
      <c r="E1362" s="30">
        <f>E1363+E1364+E1365+E1366+E1367</f>
        <v>0</v>
      </c>
      <c r="F1362" s="30">
        <f>F1363+F1364+F1365+F1366+F1367</f>
        <v>17132.090000000004</v>
      </c>
      <c r="G1362" s="30">
        <f>G1363+G1364+G1365+G1366+G1367</f>
        <v>0</v>
      </c>
    </row>
    <row r="1363" spans="1:7" s="1" customFormat="1" ht="12.75">
      <c r="A1363" s="28"/>
      <c r="B1363" s="31">
        <v>2011</v>
      </c>
      <c r="C1363" s="30">
        <f>D1363+E1363+F1363+G1363</f>
        <v>3340.8</v>
      </c>
      <c r="D1363" s="30"/>
      <c r="E1363" s="30"/>
      <c r="F1363" s="30" t="s">
        <v>611</v>
      </c>
      <c r="G1363" s="30"/>
    </row>
    <row r="1364" spans="1:7" s="1" customFormat="1" ht="12.75">
      <c r="A1364" s="28"/>
      <c r="B1364" s="31">
        <v>2012</v>
      </c>
      <c r="C1364" s="30">
        <f>D1364+E1364+F1364+G1364</f>
        <v>3311.3</v>
      </c>
      <c r="D1364" s="30"/>
      <c r="E1364" s="30"/>
      <c r="F1364" s="30" t="s">
        <v>612</v>
      </c>
      <c r="G1364" s="30"/>
    </row>
    <row r="1365" spans="1:7" s="1" customFormat="1" ht="12.75">
      <c r="A1365" s="28"/>
      <c r="B1365" s="31">
        <v>2013</v>
      </c>
      <c r="C1365" s="30">
        <f>D1365+E1365+F1365+G1365</f>
        <v>3311.3</v>
      </c>
      <c r="D1365" s="30"/>
      <c r="E1365" s="30"/>
      <c r="F1365" s="30" t="s">
        <v>612</v>
      </c>
      <c r="G1365" s="30"/>
    </row>
    <row r="1366" spans="1:7" s="1" customFormat="1" ht="12.75">
      <c r="A1366" s="28"/>
      <c r="B1366" s="31">
        <v>2014</v>
      </c>
      <c r="C1366" s="30">
        <f>D1366+E1366+F1366+G1366</f>
        <v>3490.11</v>
      </c>
      <c r="D1366" s="30"/>
      <c r="E1366" s="30"/>
      <c r="F1366" s="30" t="s">
        <v>613</v>
      </c>
      <c r="G1366" s="30"/>
    </row>
    <row r="1367" spans="1:7" s="1" customFormat="1" ht="12.75">
      <c r="A1367" s="28"/>
      <c r="B1367" s="31">
        <v>2015</v>
      </c>
      <c r="C1367" s="30">
        <f>D1367+E1367+F1367+G1367</f>
        <v>3678.58</v>
      </c>
      <c r="D1367" s="30"/>
      <c r="E1367" s="30"/>
      <c r="F1367" s="30" t="s">
        <v>614</v>
      </c>
      <c r="G1367" s="30"/>
    </row>
    <row r="1368" spans="1:7" s="1" customFormat="1" ht="51">
      <c r="A1368" s="28">
        <v>8.3000000000000007</v>
      </c>
      <c r="B1368" s="29" t="s">
        <v>615</v>
      </c>
      <c r="C1368" s="30">
        <f>C1369+C1370+C1371+C1372+C1373</f>
        <v>8260.25</v>
      </c>
      <c r="D1368" s="30">
        <f>D1369+D1370+D1371+D1372+D1373</f>
        <v>0</v>
      </c>
      <c r="E1368" s="30">
        <f>E1369+E1370+E1371+E1372+E1373</f>
        <v>0</v>
      </c>
      <c r="F1368" s="30">
        <f>F1369+F1370+F1371+F1372+F1373</f>
        <v>8260.25</v>
      </c>
      <c r="G1368" s="30">
        <f>G1369+G1370+G1371+G1372+G1373</f>
        <v>0</v>
      </c>
    </row>
    <row r="1369" spans="1:7" s="1" customFormat="1" ht="12.75">
      <c r="A1369" s="28"/>
      <c r="B1369" s="31">
        <v>2011</v>
      </c>
      <c r="C1369" s="30">
        <f>D1369+E1369+F1369+G1369</f>
        <v>1615</v>
      </c>
      <c r="D1369" s="30"/>
      <c r="E1369" s="30"/>
      <c r="F1369" s="30">
        <v>1615</v>
      </c>
      <c r="G1369" s="30"/>
    </row>
    <row r="1370" spans="1:7" s="1" customFormat="1" ht="12.75">
      <c r="A1370" s="28"/>
      <c r="B1370" s="31">
        <v>2012</v>
      </c>
      <c r="C1370" s="30">
        <f>D1370+E1370+F1370+G1370</f>
        <v>1593.4</v>
      </c>
      <c r="D1370" s="30"/>
      <c r="E1370" s="30"/>
      <c r="F1370" s="30" t="s">
        <v>140</v>
      </c>
      <c r="G1370" s="30"/>
    </row>
    <row r="1371" spans="1:7" s="1" customFormat="1" ht="12.75">
      <c r="A1371" s="28"/>
      <c r="B1371" s="31">
        <v>2013</v>
      </c>
      <c r="C1371" s="30">
        <f>D1371+E1371+F1371+G1371</f>
        <v>1602.4</v>
      </c>
      <c r="D1371" s="30"/>
      <c r="E1371" s="30"/>
      <c r="F1371" s="30" t="s">
        <v>616</v>
      </c>
      <c r="G1371" s="30"/>
    </row>
    <row r="1372" spans="1:7" s="1" customFormat="1" ht="12.75">
      <c r="A1372" s="28"/>
      <c r="B1372" s="31">
        <v>2014</v>
      </c>
      <c r="C1372" s="30">
        <f>D1372+E1372+F1372+G1372</f>
        <v>1679.4</v>
      </c>
      <c r="D1372" s="30"/>
      <c r="E1372" s="30"/>
      <c r="F1372" s="30" t="s">
        <v>617</v>
      </c>
      <c r="G1372" s="30"/>
    </row>
    <row r="1373" spans="1:7" s="1" customFormat="1" ht="12.75">
      <c r="A1373" s="28"/>
      <c r="B1373" s="31">
        <v>2015</v>
      </c>
      <c r="C1373" s="30">
        <f>D1373+E1373+F1373+G1373</f>
        <v>1770.05</v>
      </c>
      <c r="D1373" s="30"/>
      <c r="E1373" s="30"/>
      <c r="F1373" s="30" t="s">
        <v>618</v>
      </c>
      <c r="G1373" s="30"/>
    </row>
    <row r="1374" spans="1:7" s="1" customFormat="1" ht="25.5">
      <c r="A1374" s="28">
        <v>8.4</v>
      </c>
      <c r="B1374" s="29" t="s">
        <v>619</v>
      </c>
      <c r="C1374" s="30">
        <f>C1375+C1376+C1377+C1378+C1379</f>
        <v>3548.21</v>
      </c>
      <c r="D1374" s="30">
        <f>D1375+D1376+D1377+D1378+D1379</f>
        <v>0</v>
      </c>
      <c r="E1374" s="30">
        <f>E1375+E1376+E1377+E1378+E1379</f>
        <v>0</v>
      </c>
      <c r="F1374" s="30">
        <f>F1375+F1376+F1377+F1378+F1379</f>
        <v>3548.21</v>
      </c>
      <c r="G1374" s="30">
        <f>G1375+G1376+G1377+G1378+G1379</f>
        <v>0</v>
      </c>
    </row>
    <row r="1375" spans="1:7" s="1" customFormat="1" ht="12.75">
      <c r="A1375" s="28"/>
      <c r="B1375" s="31">
        <v>2011</v>
      </c>
      <c r="C1375" s="30">
        <f>D1375+E1375+F1375+G1375</f>
        <v>687</v>
      </c>
      <c r="D1375" s="30"/>
      <c r="E1375" s="30"/>
      <c r="F1375" s="30">
        <v>687</v>
      </c>
      <c r="G1375" s="30"/>
    </row>
    <row r="1376" spans="1:7" s="1" customFormat="1" ht="12.75">
      <c r="A1376" s="28"/>
      <c r="B1376" s="31">
        <v>2012</v>
      </c>
      <c r="C1376" s="30">
        <f>D1376+E1376+F1376+G1376</f>
        <v>687</v>
      </c>
      <c r="D1376" s="30"/>
      <c r="E1376" s="30"/>
      <c r="F1376" s="30">
        <v>687</v>
      </c>
      <c r="G1376" s="30"/>
    </row>
    <row r="1377" spans="1:7" s="1" customFormat="1" ht="12.75">
      <c r="A1377" s="28"/>
      <c r="B1377" s="31">
        <v>2013</v>
      </c>
      <c r="C1377" s="30">
        <f>D1377+E1377+F1377+G1377</f>
        <v>687</v>
      </c>
      <c r="D1377" s="30"/>
      <c r="E1377" s="30"/>
      <c r="F1377" s="30">
        <v>687</v>
      </c>
      <c r="G1377" s="30"/>
    </row>
    <row r="1378" spans="1:7" s="1" customFormat="1" ht="12.75">
      <c r="A1378" s="28"/>
      <c r="B1378" s="31">
        <v>2014</v>
      </c>
      <c r="C1378" s="30">
        <f>D1378+E1378+F1378+G1378</f>
        <v>724.07</v>
      </c>
      <c r="D1378" s="30"/>
      <c r="E1378" s="30"/>
      <c r="F1378" s="30" t="s">
        <v>620</v>
      </c>
      <c r="G1378" s="30"/>
    </row>
    <row r="1379" spans="1:7" s="1" customFormat="1" ht="12.75">
      <c r="A1379" s="28"/>
      <c r="B1379" s="31">
        <v>2015</v>
      </c>
      <c r="C1379" s="30">
        <f>D1379+E1379+F1379+G1379</f>
        <v>763.14</v>
      </c>
      <c r="D1379" s="30"/>
      <c r="E1379" s="30"/>
      <c r="F1379" s="30" t="s">
        <v>621</v>
      </c>
      <c r="G1379" s="30"/>
    </row>
    <row r="1380" spans="1:7" s="1" customFormat="1" ht="38.25">
      <c r="A1380" s="28">
        <v>8.5</v>
      </c>
      <c r="B1380" s="29" t="s">
        <v>622</v>
      </c>
      <c r="C1380" s="30">
        <f>C1381+C1382+C1383+C1384+C1385</f>
        <v>379.51</v>
      </c>
      <c r="D1380" s="30">
        <f>D1381+D1382+D1383+D1384+D1385</f>
        <v>0</v>
      </c>
      <c r="E1380" s="30">
        <f>E1381+E1382+E1383+E1384+E1385</f>
        <v>0</v>
      </c>
      <c r="F1380" s="30">
        <f>F1381+F1382+F1383+F1384+F1385</f>
        <v>379.51</v>
      </c>
      <c r="G1380" s="30">
        <f>G1381+G1382+G1383+G1384+G1385</f>
        <v>0</v>
      </c>
    </row>
    <row r="1381" spans="1:7" s="1" customFormat="1" ht="12.75">
      <c r="A1381" s="28"/>
      <c r="B1381" s="31">
        <v>2011</v>
      </c>
      <c r="C1381" s="30">
        <f>D1381+E1381+F1381+G1381</f>
        <v>112</v>
      </c>
      <c r="D1381" s="30"/>
      <c r="E1381" s="30"/>
      <c r="F1381" s="30">
        <v>112</v>
      </c>
      <c r="G1381" s="30"/>
    </row>
    <row r="1382" spans="1:7" s="1" customFormat="1" ht="12.75">
      <c r="A1382" s="28"/>
      <c r="B1382" s="31">
        <v>2012</v>
      </c>
      <c r="C1382" s="30">
        <f>D1382+E1382+F1382+G1382</f>
        <v>65</v>
      </c>
      <c r="D1382" s="30"/>
      <c r="E1382" s="30"/>
      <c r="F1382" s="30">
        <v>65</v>
      </c>
      <c r="G1382" s="30"/>
    </row>
    <row r="1383" spans="1:7" s="1" customFormat="1" ht="12.75">
      <c r="A1383" s="28"/>
      <c r="B1383" s="31">
        <v>2013</v>
      </c>
      <c r="C1383" s="30">
        <f>D1383+E1383+F1383+G1383</f>
        <v>64</v>
      </c>
      <c r="D1383" s="30"/>
      <c r="E1383" s="30"/>
      <c r="F1383" s="30">
        <v>64</v>
      </c>
      <c r="G1383" s="30"/>
    </row>
    <row r="1384" spans="1:7" s="1" customFormat="1" ht="12.75">
      <c r="A1384" s="28"/>
      <c r="B1384" s="31">
        <v>2014</v>
      </c>
      <c r="C1384" s="30">
        <f>D1384+E1384+F1384+G1384</f>
        <v>67.42</v>
      </c>
      <c r="D1384" s="30"/>
      <c r="E1384" s="30"/>
      <c r="F1384" s="30" t="s">
        <v>623</v>
      </c>
      <c r="G1384" s="30"/>
    </row>
    <row r="1385" spans="1:7" s="1" customFormat="1" ht="12.75">
      <c r="A1385" s="28"/>
      <c r="B1385" s="31">
        <v>2015</v>
      </c>
      <c r="C1385" s="30">
        <f>D1385+E1385+F1385+G1385</f>
        <v>71.09</v>
      </c>
      <c r="D1385" s="30"/>
      <c r="E1385" s="30"/>
      <c r="F1385" s="30" t="s">
        <v>624</v>
      </c>
      <c r="G1385" s="30"/>
    </row>
    <row r="1386" spans="1:7" s="1" customFormat="1" ht="38.25">
      <c r="A1386" s="28">
        <v>8.6</v>
      </c>
      <c r="B1386" s="29" t="s">
        <v>625</v>
      </c>
      <c r="C1386" s="30">
        <f>C1387+C1388+C1389+C1390+C1391</f>
        <v>619.79</v>
      </c>
      <c r="D1386" s="30">
        <f>D1387+D1388+D1389+D1390+D1391</f>
        <v>0</v>
      </c>
      <c r="E1386" s="30">
        <f>E1387+E1388+E1389+E1390+E1391</f>
        <v>619.79</v>
      </c>
      <c r="F1386" s="30">
        <f>F1387+F1388+F1389+F1390+F1391</f>
        <v>0</v>
      </c>
      <c r="G1386" s="30">
        <f>G1387+G1388+G1389+G1390+G1391</f>
        <v>0</v>
      </c>
    </row>
    <row r="1387" spans="1:7" s="1" customFormat="1" ht="12.75">
      <c r="A1387" s="28"/>
      <c r="B1387" s="31">
        <v>2011</v>
      </c>
      <c r="C1387" s="30">
        <f>D1387+E1387+F1387+G1387</f>
        <v>120</v>
      </c>
      <c r="D1387" s="30"/>
      <c r="E1387" s="30">
        <v>120</v>
      </c>
      <c r="F1387" s="30"/>
      <c r="G1387" s="30"/>
    </row>
    <row r="1388" spans="1:7" s="1" customFormat="1" ht="12.75">
      <c r="A1388" s="28"/>
      <c r="B1388" s="31">
        <v>2012</v>
      </c>
      <c r="C1388" s="30">
        <f>D1388+E1388+F1388+G1388</f>
        <v>120</v>
      </c>
      <c r="D1388" s="30"/>
      <c r="E1388" s="30">
        <v>120</v>
      </c>
      <c r="F1388" s="30"/>
      <c r="G1388" s="30"/>
    </row>
    <row r="1389" spans="1:7" s="1" customFormat="1" ht="12.75">
      <c r="A1389" s="28"/>
      <c r="B1389" s="31">
        <v>2013</v>
      </c>
      <c r="C1389" s="30">
        <f>D1389+E1389+F1389+G1389</f>
        <v>120</v>
      </c>
      <c r="D1389" s="30"/>
      <c r="E1389" s="30">
        <v>120</v>
      </c>
      <c r="F1389" s="30"/>
      <c r="G1389" s="30"/>
    </row>
    <row r="1390" spans="1:7" s="1" customFormat="1" ht="12.75">
      <c r="A1390" s="28"/>
      <c r="B1390" s="31">
        <v>2014</v>
      </c>
      <c r="C1390" s="30">
        <f>D1390+E1390+F1390+G1390</f>
        <v>126.48</v>
      </c>
      <c r="D1390" s="30"/>
      <c r="E1390" s="30" t="s">
        <v>626</v>
      </c>
      <c r="F1390" s="30"/>
      <c r="G1390" s="30"/>
    </row>
    <row r="1391" spans="1:7" s="1" customFormat="1" ht="12.75">
      <c r="A1391" s="28"/>
      <c r="B1391" s="31">
        <v>2015</v>
      </c>
      <c r="C1391" s="30">
        <f>D1391+E1391+F1391+G1391</f>
        <v>133.31</v>
      </c>
      <c r="D1391" s="30"/>
      <c r="E1391" s="30" t="s">
        <v>627</v>
      </c>
      <c r="F1391" s="30"/>
      <c r="G1391" s="30"/>
    </row>
    <row r="1392" spans="1:7" s="1" customFormat="1" ht="25.5">
      <c r="A1392" s="28">
        <v>8.6999999999999993</v>
      </c>
      <c r="B1392" s="29" t="s">
        <v>628</v>
      </c>
      <c r="C1392" s="30">
        <f>C1393+C1394+C1395+C1396+C1397</f>
        <v>43737.610000000008</v>
      </c>
      <c r="D1392" s="30">
        <f>D1393+D1394+D1395+D1396+D1397</f>
        <v>0</v>
      </c>
      <c r="E1392" s="30">
        <f>E1393+E1394+E1395+E1396+E1397</f>
        <v>43737.610000000008</v>
      </c>
      <c r="F1392" s="30">
        <f>F1393+F1394+F1395+F1396+F1397</f>
        <v>0</v>
      </c>
      <c r="G1392" s="30">
        <f>G1393+G1394+G1395+G1396+G1397</f>
        <v>0</v>
      </c>
    </row>
    <row r="1393" spans="1:7" s="1" customFormat="1" ht="12.75">
      <c r="A1393" s="28"/>
      <c r="B1393" s="31">
        <v>2011</v>
      </c>
      <c r="C1393" s="30">
        <f>D1393+E1393+F1393+G1393</f>
        <v>8919.5169999999998</v>
      </c>
      <c r="D1393" s="30"/>
      <c r="E1393" s="30">
        <v>8919.5169999999998</v>
      </c>
      <c r="F1393" s="30"/>
      <c r="G1393" s="30"/>
    </row>
    <row r="1394" spans="1:7" s="1" customFormat="1" ht="12.75">
      <c r="A1394" s="28"/>
      <c r="B1394" s="31">
        <v>2012</v>
      </c>
      <c r="C1394" s="30">
        <f>D1394+E1394+F1394+G1394</f>
        <v>8803.5630000000001</v>
      </c>
      <c r="D1394" s="30"/>
      <c r="E1394" s="30">
        <v>8803.5630000000001</v>
      </c>
      <c r="F1394" s="30"/>
      <c r="G1394" s="30"/>
    </row>
    <row r="1395" spans="1:7" s="1" customFormat="1" ht="12.75">
      <c r="A1395" s="28"/>
      <c r="B1395" s="31">
        <v>2013</v>
      </c>
      <c r="C1395" s="30">
        <f>D1395+E1395+F1395+G1395</f>
        <v>8671.51</v>
      </c>
      <c r="D1395" s="30"/>
      <c r="E1395" s="30">
        <v>8671.51</v>
      </c>
      <c r="F1395" s="30"/>
      <c r="G1395" s="30"/>
    </row>
    <row r="1396" spans="1:7" s="1" customFormat="1" ht="12.75">
      <c r="A1396" s="28"/>
      <c r="B1396" s="31">
        <v>2014</v>
      </c>
      <c r="C1396" s="30">
        <f>D1396+E1396+F1396+G1396</f>
        <v>8671.51</v>
      </c>
      <c r="D1396" s="30"/>
      <c r="E1396" s="30" t="s">
        <v>629</v>
      </c>
      <c r="F1396" s="30"/>
      <c r="G1396" s="30"/>
    </row>
    <row r="1397" spans="1:7" s="1" customFormat="1" ht="12.75">
      <c r="A1397" s="28"/>
      <c r="B1397" s="31">
        <v>2015</v>
      </c>
      <c r="C1397" s="30">
        <f>D1397+E1397+F1397+G1397</f>
        <v>8671.51</v>
      </c>
      <c r="D1397" s="30"/>
      <c r="E1397" s="30" t="s">
        <v>629</v>
      </c>
      <c r="F1397" s="30"/>
      <c r="G1397" s="30"/>
    </row>
    <row r="1398" spans="1:7" s="1" customFormat="1" ht="25.5">
      <c r="A1398" s="28">
        <v>8.8000000000000007</v>
      </c>
      <c r="B1398" s="29" t="s">
        <v>630</v>
      </c>
      <c r="C1398" s="30">
        <f>C1399+C1400+C1401+C1402+C1403</f>
        <v>1860.502</v>
      </c>
      <c r="D1398" s="30">
        <f>D1399+D1400+D1401+D1402+D1403</f>
        <v>0</v>
      </c>
      <c r="E1398" s="30">
        <f>E1399+E1400+E1401+E1402+E1403</f>
        <v>1860.502</v>
      </c>
      <c r="F1398" s="30">
        <f>F1399+F1400+F1401+F1402+F1403</f>
        <v>0</v>
      </c>
      <c r="G1398" s="30">
        <f>G1399+G1400+G1401+G1402+G1403</f>
        <v>0</v>
      </c>
    </row>
    <row r="1399" spans="1:7" s="1" customFormat="1" ht="12.75">
      <c r="A1399" s="28"/>
      <c r="B1399" s="31">
        <v>2011</v>
      </c>
      <c r="C1399" s="30">
        <f>D1399+E1399+F1399+G1399</f>
        <v>1860.502</v>
      </c>
      <c r="D1399" s="30"/>
      <c r="E1399" s="30">
        <v>1860.502</v>
      </c>
      <c r="F1399" s="30"/>
      <c r="G1399" s="30"/>
    </row>
    <row r="1400" spans="1:7" s="1" customFormat="1" ht="12.75">
      <c r="A1400" s="28"/>
      <c r="B1400" s="31">
        <v>2012</v>
      </c>
      <c r="C1400" s="30">
        <f>D1400+E1400+F1400+G1400</f>
        <v>0</v>
      </c>
      <c r="D1400" s="30"/>
      <c r="E1400" s="30"/>
      <c r="F1400" s="30"/>
      <c r="G1400" s="30"/>
    </row>
    <row r="1401" spans="1:7" s="1" customFormat="1" ht="12.75">
      <c r="A1401" s="28"/>
      <c r="B1401" s="31">
        <v>2013</v>
      </c>
      <c r="C1401" s="30">
        <f>D1401+E1401+F1401+G1401</f>
        <v>0</v>
      </c>
      <c r="D1401" s="30"/>
      <c r="E1401" s="30"/>
      <c r="F1401" s="30"/>
      <c r="G1401" s="30"/>
    </row>
    <row r="1402" spans="1:7" s="1" customFormat="1" ht="12.75">
      <c r="A1402" s="28"/>
      <c r="B1402" s="31">
        <v>2014</v>
      </c>
      <c r="C1402" s="30">
        <f>D1402+E1402+F1402+G1402</f>
        <v>0</v>
      </c>
      <c r="D1402" s="30"/>
      <c r="E1402" s="30"/>
      <c r="F1402" s="30"/>
      <c r="G1402" s="30"/>
    </row>
    <row r="1403" spans="1:7" s="1" customFormat="1" ht="12.75">
      <c r="A1403" s="28"/>
      <c r="B1403" s="31">
        <v>2015</v>
      </c>
      <c r="C1403" s="30">
        <f>D1403+E1403+F1403+G1403</f>
        <v>0</v>
      </c>
      <c r="D1403" s="30"/>
      <c r="E1403" s="30"/>
      <c r="F1403" s="30"/>
      <c r="G1403" s="30"/>
    </row>
    <row r="1404" spans="1:7" s="1" customFormat="1" ht="89.25">
      <c r="A1404" s="28">
        <v>8.9</v>
      </c>
      <c r="B1404" s="29" t="s">
        <v>631</v>
      </c>
      <c r="C1404" s="30">
        <f>C1405+C1406+C1407+C1408+C1409</f>
        <v>2066</v>
      </c>
      <c r="D1404" s="30">
        <f>D1405+D1406+D1407+D1408+D1409</f>
        <v>0</v>
      </c>
      <c r="E1404" s="30">
        <f>E1405+E1406+E1407+E1408+E1409</f>
        <v>0</v>
      </c>
      <c r="F1404" s="30">
        <f>F1405+F1406+F1407+F1408+F1409</f>
        <v>2066</v>
      </c>
      <c r="G1404" s="30">
        <f>G1405+G1406+G1407+G1408+G1409</f>
        <v>0</v>
      </c>
    </row>
    <row r="1405" spans="1:7" s="1" customFormat="1" ht="12.75">
      <c r="A1405" s="28"/>
      <c r="B1405" s="31">
        <v>2011</v>
      </c>
      <c r="C1405" s="30">
        <f>D1405+E1405+F1405+G1405</f>
        <v>400</v>
      </c>
      <c r="D1405" s="30"/>
      <c r="E1405" s="30"/>
      <c r="F1405" s="30">
        <v>400</v>
      </c>
      <c r="G1405" s="30"/>
    </row>
    <row r="1406" spans="1:7" s="1" customFormat="1" ht="12.75">
      <c r="A1406" s="28"/>
      <c r="B1406" s="31">
        <v>2012</v>
      </c>
      <c r="C1406" s="30">
        <f>D1406+E1406+F1406+G1406</f>
        <v>400</v>
      </c>
      <c r="D1406" s="30"/>
      <c r="E1406" s="30"/>
      <c r="F1406" s="30">
        <v>400</v>
      </c>
      <c r="G1406" s="30"/>
    </row>
    <row r="1407" spans="1:7" s="1" customFormat="1" ht="12.75">
      <c r="A1407" s="28"/>
      <c r="B1407" s="31">
        <v>2013</v>
      </c>
      <c r="C1407" s="30">
        <f>D1407+E1407+F1407+G1407</f>
        <v>400</v>
      </c>
      <c r="D1407" s="30"/>
      <c r="E1407" s="30"/>
      <c r="F1407" s="30">
        <v>400</v>
      </c>
      <c r="G1407" s="30"/>
    </row>
    <row r="1408" spans="1:7" s="1" customFormat="1" ht="12.75">
      <c r="A1408" s="28"/>
      <c r="B1408" s="31">
        <v>2014</v>
      </c>
      <c r="C1408" s="30">
        <f>D1408+E1408+F1408+G1408</f>
        <v>421.6</v>
      </c>
      <c r="D1408" s="30"/>
      <c r="E1408" s="30"/>
      <c r="F1408" s="30" t="s">
        <v>632</v>
      </c>
      <c r="G1408" s="30"/>
    </row>
    <row r="1409" spans="1:7" s="1" customFormat="1" ht="12.75">
      <c r="A1409" s="28"/>
      <c r="B1409" s="31">
        <v>2015</v>
      </c>
      <c r="C1409" s="30">
        <f>D1409+E1409+F1409+G1409</f>
        <v>444.4</v>
      </c>
      <c r="D1409" s="30"/>
      <c r="E1409" s="30"/>
      <c r="F1409" s="30" t="s">
        <v>633</v>
      </c>
      <c r="G1409" s="30"/>
    </row>
    <row r="1410" spans="1:7" s="1" customFormat="1" ht="63.75">
      <c r="A1410" s="28">
        <v>8.1</v>
      </c>
      <c r="B1410" s="29" t="s">
        <v>634</v>
      </c>
      <c r="C1410" s="30">
        <f>C1411+C1412+C1413+C1414+C1415</f>
        <v>1223.1000000000001</v>
      </c>
      <c r="D1410" s="30">
        <f>D1411+D1412+D1413+D1414+D1415</f>
        <v>0</v>
      </c>
      <c r="E1410" s="30">
        <f>E1411+E1412+E1413+E1414+E1415</f>
        <v>0</v>
      </c>
      <c r="F1410" s="30">
        <f>F1411+F1412+F1413+F1414+F1415</f>
        <v>1223.1000000000001</v>
      </c>
      <c r="G1410" s="30">
        <f>G1411+G1412+G1413+G1414+G1415</f>
        <v>0</v>
      </c>
    </row>
    <row r="1411" spans="1:7" s="1" customFormat="1" ht="12.75">
      <c r="A1411" s="28"/>
      <c r="B1411" s="31">
        <v>2011</v>
      </c>
      <c r="C1411" s="30">
        <f>D1411+E1411+F1411+G1411</f>
        <v>236.8</v>
      </c>
      <c r="D1411" s="30"/>
      <c r="E1411" s="30"/>
      <c r="F1411" s="30" t="s">
        <v>635</v>
      </c>
      <c r="G1411" s="30"/>
    </row>
    <row r="1412" spans="1:7" s="1" customFormat="1" ht="12.75">
      <c r="A1412" s="28"/>
      <c r="B1412" s="31">
        <v>2012</v>
      </c>
      <c r="C1412" s="30">
        <f>D1412+E1412+F1412+G1412</f>
        <v>236.8</v>
      </c>
      <c r="D1412" s="30"/>
      <c r="E1412" s="30"/>
      <c r="F1412" s="30" t="s">
        <v>635</v>
      </c>
      <c r="G1412" s="30"/>
    </row>
    <row r="1413" spans="1:7" s="1" customFormat="1" ht="12.75">
      <c r="A1413" s="28"/>
      <c r="B1413" s="31">
        <v>2013</v>
      </c>
      <c r="C1413" s="30">
        <f>D1413+E1413+F1413+G1413</f>
        <v>236.8</v>
      </c>
      <c r="D1413" s="30"/>
      <c r="E1413" s="30"/>
      <c r="F1413" s="30" t="s">
        <v>635</v>
      </c>
      <c r="G1413" s="30"/>
    </row>
    <row r="1414" spans="1:7" s="1" customFormat="1" ht="12.75">
      <c r="A1414" s="28"/>
      <c r="B1414" s="31">
        <v>2014</v>
      </c>
      <c r="C1414" s="30">
        <f>D1414+E1414+F1414+G1414</f>
        <v>249.6</v>
      </c>
      <c r="D1414" s="30"/>
      <c r="E1414" s="30"/>
      <c r="F1414" s="30" t="s">
        <v>636</v>
      </c>
      <c r="G1414" s="30"/>
    </row>
    <row r="1415" spans="1:7" s="1" customFormat="1" ht="12.75">
      <c r="A1415" s="28"/>
      <c r="B1415" s="31">
        <v>2015</v>
      </c>
      <c r="C1415" s="30">
        <f>D1415+E1415+F1415+G1415</f>
        <v>263.10000000000002</v>
      </c>
      <c r="D1415" s="30"/>
      <c r="E1415" s="30"/>
      <c r="F1415" s="30" t="s">
        <v>637</v>
      </c>
      <c r="G1415" s="30"/>
    </row>
    <row r="1416" spans="1:7" s="1" customFormat="1" ht="114.75">
      <c r="A1416" s="28">
        <v>8.11</v>
      </c>
      <c r="B1416" s="29" t="s">
        <v>638</v>
      </c>
      <c r="C1416" s="30">
        <f>C1417+C1418+C1419+C1420+C1421</f>
        <v>176</v>
      </c>
      <c r="D1416" s="30">
        <f>D1417+D1418+D1419+D1420+D1421</f>
        <v>0</v>
      </c>
      <c r="E1416" s="30">
        <f>E1417+E1418+E1419+E1420+E1421</f>
        <v>0</v>
      </c>
      <c r="F1416" s="30">
        <f>F1417+F1418+F1419+F1420+F1421</f>
        <v>176</v>
      </c>
      <c r="G1416" s="30">
        <f>G1417+G1418+G1419+G1420+G1421</f>
        <v>0</v>
      </c>
    </row>
    <row r="1417" spans="1:7" s="1" customFormat="1" ht="12.75">
      <c r="A1417" s="28"/>
      <c r="B1417" s="31">
        <v>2011</v>
      </c>
      <c r="C1417" s="30">
        <f>D1417+E1417+F1417+G1417</f>
        <v>34.1</v>
      </c>
      <c r="D1417" s="30"/>
      <c r="E1417" s="30"/>
      <c r="F1417" s="30" t="s">
        <v>639</v>
      </c>
      <c r="G1417" s="30"/>
    </row>
    <row r="1418" spans="1:7" s="1" customFormat="1" ht="12.75">
      <c r="A1418" s="28"/>
      <c r="B1418" s="31">
        <v>2012</v>
      </c>
      <c r="C1418" s="30">
        <f>D1418+E1418+F1418+G1418</f>
        <v>34.1</v>
      </c>
      <c r="D1418" s="30"/>
      <c r="E1418" s="30"/>
      <c r="F1418" s="30" t="s">
        <v>639</v>
      </c>
      <c r="G1418" s="30"/>
    </row>
    <row r="1419" spans="1:7" s="1" customFormat="1" ht="12.75">
      <c r="A1419" s="28"/>
      <c r="B1419" s="31">
        <v>2013</v>
      </c>
      <c r="C1419" s="30">
        <f>D1419+E1419+F1419+G1419</f>
        <v>34.1</v>
      </c>
      <c r="D1419" s="30"/>
      <c r="E1419" s="30"/>
      <c r="F1419" s="30" t="s">
        <v>639</v>
      </c>
      <c r="G1419" s="30"/>
    </row>
    <row r="1420" spans="1:7" s="1" customFormat="1" ht="12.75">
      <c r="A1420" s="28"/>
      <c r="B1420" s="31">
        <v>2014</v>
      </c>
      <c r="C1420" s="30">
        <f>D1420+E1420+F1420+G1420</f>
        <v>35.9</v>
      </c>
      <c r="D1420" s="30"/>
      <c r="E1420" s="30"/>
      <c r="F1420" s="30" t="s">
        <v>640</v>
      </c>
      <c r="G1420" s="30"/>
    </row>
    <row r="1421" spans="1:7" s="1" customFormat="1" ht="12.75">
      <c r="A1421" s="28"/>
      <c r="B1421" s="31">
        <v>2015</v>
      </c>
      <c r="C1421" s="30">
        <f>D1421+E1421+F1421+G1421</f>
        <v>37.799999999999997</v>
      </c>
      <c r="D1421" s="30"/>
      <c r="E1421" s="30"/>
      <c r="F1421" s="30" t="s">
        <v>641</v>
      </c>
      <c r="G1421" s="30"/>
    </row>
    <row r="1422" spans="1:7" s="1" customFormat="1" ht="76.5">
      <c r="A1422" s="28">
        <v>8.1199999999999992</v>
      </c>
      <c r="B1422" s="29" t="s">
        <v>642</v>
      </c>
      <c r="C1422" s="30">
        <f>C1423+C1424+C1425+C1426+C1427</f>
        <v>80</v>
      </c>
      <c r="D1422" s="30">
        <f>D1423+D1424+D1425+D1426+D1427</f>
        <v>0</v>
      </c>
      <c r="E1422" s="30">
        <f>E1423+E1424+E1425+E1426+E1427</f>
        <v>0</v>
      </c>
      <c r="F1422" s="30">
        <f>F1423+F1424+F1425+F1426+F1427</f>
        <v>80</v>
      </c>
      <c r="G1422" s="30">
        <f>G1423+G1424+G1425+G1426+G1427</f>
        <v>0</v>
      </c>
    </row>
    <row r="1423" spans="1:7" s="1" customFormat="1" ht="12.75">
      <c r="A1423" s="28"/>
      <c r="B1423" s="31">
        <v>2011</v>
      </c>
      <c r="C1423" s="30">
        <f>D1423+E1423+F1423+G1423</f>
        <v>80</v>
      </c>
      <c r="D1423" s="30"/>
      <c r="E1423" s="30"/>
      <c r="F1423" s="30">
        <v>80</v>
      </c>
      <c r="G1423" s="30"/>
    </row>
    <row r="1424" spans="1:7" s="1" customFormat="1" ht="12.75">
      <c r="A1424" s="28"/>
      <c r="B1424" s="31">
        <v>2012</v>
      </c>
      <c r="C1424" s="30">
        <f>D1424+E1424+F1424+G1424</f>
        <v>0</v>
      </c>
      <c r="D1424" s="30"/>
      <c r="E1424" s="30"/>
      <c r="F1424" s="30"/>
      <c r="G1424" s="30"/>
    </row>
    <row r="1425" spans="1:7" s="1" customFormat="1" ht="12.75">
      <c r="A1425" s="28"/>
      <c r="B1425" s="31">
        <v>2013</v>
      </c>
      <c r="C1425" s="30">
        <f>D1425+E1425+F1425+G1425</f>
        <v>0</v>
      </c>
      <c r="D1425" s="30"/>
      <c r="E1425" s="30"/>
      <c r="F1425" s="30"/>
      <c r="G1425" s="30"/>
    </row>
    <row r="1426" spans="1:7" s="1" customFormat="1" ht="12.75">
      <c r="A1426" s="28"/>
      <c r="B1426" s="31">
        <v>2014</v>
      </c>
      <c r="C1426" s="30">
        <f>D1426+E1426+F1426+G1426</f>
        <v>0</v>
      </c>
      <c r="D1426" s="30"/>
      <c r="E1426" s="30"/>
      <c r="F1426" s="30"/>
      <c r="G1426" s="30"/>
    </row>
    <row r="1427" spans="1:7" s="1" customFormat="1" ht="12.75">
      <c r="A1427" s="28"/>
      <c r="B1427" s="31">
        <v>2015</v>
      </c>
      <c r="C1427" s="30">
        <f>D1427+E1427+F1427+G1427</f>
        <v>0</v>
      </c>
      <c r="D1427" s="30"/>
      <c r="E1427" s="30"/>
      <c r="F1427" s="30"/>
      <c r="G1427" s="30"/>
    </row>
    <row r="1428" spans="1:7" s="2" customFormat="1" ht="38.25">
      <c r="A1428" s="13">
        <v>9</v>
      </c>
      <c r="B1428" s="11" t="s">
        <v>718</v>
      </c>
      <c r="C1428" s="8">
        <f>SUM(D1428:G1428)</f>
        <v>3647</v>
      </c>
      <c r="D1428" s="8">
        <f t="shared" ref="D1428:F1428" si="158">SUM(D1429:D1433)</f>
        <v>0</v>
      </c>
      <c r="E1428" s="8">
        <f t="shared" si="158"/>
        <v>0</v>
      </c>
      <c r="F1428" s="8">
        <f t="shared" si="158"/>
        <v>3647</v>
      </c>
      <c r="G1428" s="8">
        <f>SUM(G1429:G1433)</f>
        <v>0</v>
      </c>
    </row>
    <row r="1429" spans="1:7" s="1" customFormat="1" ht="12.75">
      <c r="A1429" s="12"/>
      <c r="B1429" s="10">
        <v>2011</v>
      </c>
      <c r="C1429" s="8">
        <f t="shared" ref="C1429:C1433" si="159">SUM(D1429:G1429)</f>
        <v>662</v>
      </c>
      <c r="D1429" s="8"/>
      <c r="E1429" s="8"/>
      <c r="F1429" s="8">
        <f t="shared" ref="F1429:F1433" si="160">F1435+F1441+F1447+F1453</f>
        <v>662</v>
      </c>
      <c r="G1429" s="8"/>
    </row>
    <row r="1430" spans="1:7" s="1" customFormat="1" ht="12.75">
      <c r="A1430" s="12"/>
      <c r="B1430" s="10">
        <v>2012</v>
      </c>
      <c r="C1430" s="8">
        <f t="shared" si="159"/>
        <v>691</v>
      </c>
      <c r="D1430" s="8"/>
      <c r="E1430" s="8"/>
      <c r="F1430" s="8">
        <f t="shared" si="160"/>
        <v>691</v>
      </c>
      <c r="G1430" s="8"/>
    </row>
    <row r="1431" spans="1:7" s="1" customFormat="1" ht="12.75">
      <c r="A1431" s="12"/>
      <c r="B1431" s="10">
        <v>2013</v>
      </c>
      <c r="C1431" s="8">
        <f t="shared" si="159"/>
        <v>727</v>
      </c>
      <c r="D1431" s="8"/>
      <c r="E1431" s="8"/>
      <c r="F1431" s="8">
        <f t="shared" si="160"/>
        <v>727</v>
      </c>
      <c r="G1431" s="8"/>
    </row>
    <row r="1432" spans="1:7" s="1" customFormat="1" ht="12.75">
      <c r="A1432" s="12"/>
      <c r="B1432" s="10">
        <v>2014</v>
      </c>
      <c r="C1432" s="8">
        <f t="shared" si="159"/>
        <v>764</v>
      </c>
      <c r="D1432" s="8"/>
      <c r="E1432" s="8"/>
      <c r="F1432" s="8">
        <f t="shared" si="160"/>
        <v>764</v>
      </c>
      <c r="G1432" s="8"/>
    </row>
    <row r="1433" spans="1:7" s="1" customFormat="1" ht="12.75">
      <c r="A1433" s="12"/>
      <c r="B1433" s="10">
        <v>2015</v>
      </c>
      <c r="C1433" s="8">
        <f t="shared" si="159"/>
        <v>803</v>
      </c>
      <c r="D1433" s="8"/>
      <c r="E1433" s="8"/>
      <c r="F1433" s="8">
        <f t="shared" si="160"/>
        <v>803</v>
      </c>
      <c r="G1433" s="8"/>
    </row>
    <row r="1434" spans="1:7" s="1" customFormat="1" ht="76.5">
      <c r="A1434" s="28">
        <v>9.1</v>
      </c>
      <c r="B1434" s="29" t="s">
        <v>643</v>
      </c>
      <c r="C1434" s="30">
        <f>C1435+C1436+C1437+C1438+C1439</f>
        <v>652</v>
      </c>
      <c r="D1434" s="30">
        <f>D1435+D1436+D1437+D1438+D1439</f>
        <v>0</v>
      </c>
      <c r="E1434" s="30">
        <f>E1435+E1436+E1437+E1438+E1439</f>
        <v>0</v>
      </c>
      <c r="F1434" s="30">
        <f>F1435+F1436+F1437+F1438+F1439</f>
        <v>652</v>
      </c>
      <c r="G1434" s="30">
        <f>G1435+G1436+G1437+G1438+G1439</f>
        <v>0</v>
      </c>
    </row>
    <row r="1435" spans="1:7" s="1" customFormat="1" ht="12.75">
      <c r="A1435" s="28"/>
      <c r="B1435" s="31">
        <v>2011</v>
      </c>
      <c r="C1435" s="30">
        <f>D1435+E1435+F1435+G1435</f>
        <v>123</v>
      </c>
      <c r="D1435" s="30"/>
      <c r="E1435" s="30"/>
      <c r="F1435" s="30">
        <v>123</v>
      </c>
      <c r="G1435" s="30"/>
    </row>
    <row r="1436" spans="1:7" s="1" customFormat="1" ht="12.75">
      <c r="A1436" s="28"/>
      <c r="B1436" s="31">
        <v>2012</v>
      </c>
      <c r="C1436" s="30">
        <f>D1436+E1436+F1436+G1436</f>
        <v>123</v>
      </c>
      <c r="D1436" s="30"/>
      <c r="E1436" s="30"/>
      <c r="F1436" s="30">
        <v>123</v>
      </c>
      <c r="G1436" s="30"/>
    </row>
    <row r="1437" spans="1:7" s="1" customFormat="1" ht="12.75">
      <c r="A1437" s="28"/>
      <c r="B1437" s="31">
        <v>2013</v>
      </c>
      <c r="C1437" s="30">
        <f>D1437+E1437+F1437+G1437</f>
        <v>129</v>
      </c>
      <c r="D1437" s="30"/>
      <c r="E1437" s="30"/>
      <c r="F1437" s="30">
        <v>129</v>
      </c>
      <c r="G1437" s="30"/>
    </row>
    <row r="1438" spans="1:7" s="1" customFormat="1" ht="12.75">
      <c r="A1438" s="28"/>
      <c r="B1438" s="31">
        <v>2014</v>
      </c>
      <c r="C1438" s="30">
        <f>D1438+E1438+F1438+G1438</f>
        <v>135</v>
      </c>
      <c r="D1438" s="30"/>
      <c r="E1438" s="30"/>
      <c r="F1438" s="30">
        <v>135</v>
      </c>
      <c r="G1438" s="30"/>
    </row>
    <row r="1439" spans="1:7" s="1" customFormat="1" ht="12.75">
      <c r="A1439" s="28"/>
      <c r="B1439" s="31">
        <v>2015</v>
      </c>
      <c r="C1439" s="30">
        <f>D1439+E1439+F1439+G1439</f>
        <v>142</v>
      </c>
      <c r="D1439" s="30"/>
      <c r="E1439" s="30"/>
      <c r="F1439" s="30">
        <v>142</v>
      </c>
      <c r="G1439" s="30"/>
    </row>
    <row r="1440" spans="1:7" s="1" customFormat="1" ht="102">
      <c r="A1440" s="28">
        <v>9.1999999999999993</v>
      </c>
      <c r="B1440" s="29" t="s">
        <v>644</v>
      </c>
      <c r="C1440" s="30">
        <f>C1441+C1442+C1443+C1444+C1445</f>
        <v>1124</v>
      </c>
      <c r="D1440" s="30">
        <f>D1441+D1442+D1443+D1444+D1445</f>
        <v>0</v>
      </c>
      <c r="E1440" s="30">
        <f>E1441+E1442+E1443+E1444+E1445</f>
        <v>0</v>
      </c>
      <c r="F1440" s="30">
        <f>F1441+F1442+F1443+F1444+F1445</f>
        <v>1124</v>
      </c>
      <c r="G1440" s="30">
        <f>G1441+G1442+G1443+G1444+G1445</f>
        <v>0</v>
      </c>
    </row>
    <row r="1441" spans="1:7" s="1" customFormat="1" ht="12.75">
      <c r="A1441" s="28"/>
      <c r="B1441" s="31">
        <v>2011</v>
      </c>
      <c r="C1441" s="30">
        <f>D1441+E1441+F1441+G1441</f>
        <v>203</v>
      </c>
      <c r="D1441" s="30"/>
      <c r="E1441" s="30"/>
      <c r="F1441" s="30">
        <v>203</v>
      </c>
      <c r="G1441" s="30"/>
    </row>
    <row r="1442" spans="1:7" s="1" customFormat="1" ht="12.75">
      <c r="A1442" s="28"/>
      <c r="B1442" s="31">
        <v>2012</v>
      </c>
      <c r="C1442" s="30">
        <f>D1442+E1442+F1442+G1442</f>
        <v>213</v>
      </c>
      <c r="D1442" s="30"/>
      <c r="E1442" s="30"/>
      <c r="F1442" s="30">
        <v>213</v>
      </c>
      <c r="G1442" s="30"/>
    </row>
    <row r="1443" spans="1:7" s="1" customFormat="1" ht="12.75">
      <c r="A1443" s="28"/>
      <c r="B1443" s="31">
        <v>2013</v>
      </c>
      <c r="C1443" s="30">
        <f>D1443+E1443+F1443+G1443</f>
        <v>224</v>
      </c>
      <c r="D1443" s="30"/>
      <c r="E1443" s="30"/>
      <c r="F1443" s="30">
        <v>224</v>
      </c>
      <c r="G1443" s="30"/>
    </row>
    <row r="1444" spans="1:7" s="1" customFormat="1" ht="12.75">
      <c r="A1444" s="28"/>
      <c r="B1444" s="31">
        <v>2014</v>
      </c>
      <c r="C1444" s="30">
        <f>D1444+E1444+F1444+G1444</f>
        <v>236</v>
      </c>
      <c r="D1444" s="30"/>
      <c r="E1444" s="30"/>
      <c r="F1444" s="30">
        <v>236</v>
      </c>
      <c r="G1444" s="30"/>
    </row>
    <row r="1445" spans="1:7" s="1" customFormat="1" ht="12.75">
      <c r="A1445" s="28"/>
      <c r="B1445" s="31">
        <v>2015</v>
      </c>
      <c r="C1445" s="30">
        <f>D1445+E1445+F1445+G1445</f>
        <v>248</v>
      </c>
      <c r="D1445" s="30"/>
      <c r="E1445" s="30"/>
      <c r="F1445" s="30">
        <v>248</v>
      </c>
      <c r="G1445" s="30"/>
    </row>
    <row r="1446" spans="1:7" s="1" customFormat="1" ht="89.25">
      <c r="A1446" s="28">
        <v>9.3000000000000007</v>
      </c>
      <c r="B1446" s="29" t="s">
        <v>645</v>
      </c>
      <c r="C1446" s="30">
        <f>C1447+C1448+C1449+C1450+C1451</f>
        <v>204</v>
      </c>
      <c r="D1446" s="30">
        <f>D1447+D1448+D1449+D1450+D1451</f>
        <v>0</v>
      </c>
      <c r="E1446" s="30">
        <f>E1447+E1448+E1449+E1450+E1451</f>
        <v>0</v>
      </c>
      <c r="F1446" s="30">
        <f>F1447+F1448+F1449+F1450+F1451</f>
        <v>204</v>
      </c>
      <c r="G1446" s="30">
        <f>G1447+G1448+G1449+G1450+G1451</f>
        <v>0</v>
      </c>
    </row>
    <row r="1447" spans="1:7" s="1" customFormat="1" ht="12.75">
      <c r="A1447" s="28"/>
      <c r="B1447" s="31">
        <v>2011</v>
      </c>
      <c r="C1447" s="30">
        <f>D1447+E1447+F1447+G1447</f>
        <v>36</v>
      </c>
      <c r="D1447" s="30"/>
      <c r="E1447" s="30"/>
      <c r="F1447" s="30">
        <v>36</v>
      </c>
      <c r="G1447" s="30"/>
    </row>
    <row r="1448" spans="1:7" s="1" customFormat="1" ht="12.75">
      <c r="A1448" s="28"/>
      <c r="B1448" s="31">
        <v>2012</v>
      </c>
      <c r="C1448" s="30">
        <f>D1448+E1448+F1448+G1448</f>
        <v>39</v>
      </c>
      <c r="D1448" s="30"/>
      <c r="E1448" s="30"/>
      <c r="F1448" s="30">
        <v>39</v>
      </c>
      <c r="G1448" s="30"/>
    </row>
    <row r="1449" spans="1:7" s="1" customFormat="1" ht="12.75">
      <c r="A1449" s="28"/>
      <c r="B1449" s="31">
        <v>2013</v>
      </c>
      <c r="C1449" s="30">
        <f>D1449+E1449+F1449+G1449</f>
        <v>41</v>
      </c>
      <c r="D1449" s="30"/>
      <c r="E1449" s="30"/>
      <c r="F1449" s="30">
        <v>41</v>
      </c>
      <c r="G1449" s="30"/>
    </row>
    <row r="1450" spans="1:7" s="1" customFormat="1" ht="12.75">
      <c r="A1450" s="28"/>
      <c r="B1450" s="31">
        <v>2014</v>
      </c>
      <c r="C1450" s="30">
        <f>D1450+E1450+F1450+G1450</f>
        <v>43</v>
      </c>
      <c r="D1450" s="30"/>
      <c r="E1450" s="30"/>
      <c r="F1450" s="30">
        <v>43</v>
      </c>
      <c r="G1450" s="30"/>
    </row>
    <row r="1451" spans="1:7" s="1" customFormat="1" ht="12.75">
      <c r="A1451" s="28"/>
      <c r="B1451" s="31">
        <v>2015</v>
      </c>
      <c r="C1451" s="30">
        <f>D1451+E1451+F1451+G1451</f>
        <v>45</v>
      </c>
      <c r="D1451" s="30"/>
      <c r="E1451" s="30"/>
      <c r="F1451" s="30">
        <v>45</v>
      </c>
      <c r="G1451" s="30"/>
    </row>
    <row r="1452" spans="1:7" s="1" customFormat="1" ht="51">
      <c r="A1452" s="28">
        <v>9.4</v>
      </c>
      <c r="B1452" s="29" t="s">
        <v>646</v>
      </c>
      <c r="C1452" s="30">
        <f>C1453+C1454+C1455+C1456+C1457</f>
        <v>1667</v>
      </c>
      <c r="D1452" s="30">
        <f>D1453+D1454+D1455+D1456+D1457</f>
        <v>0</v>
      </c>
      <c r="E1452" s="30">
        <f>E1453+E1454+E1455+E1456+E1457</f>
        <v>0</v>
      </c>
      <c r="F1452" s="30">
        <f>F1453+F1454+F1455+F1456+F1457</f>
        <v>1667</v>
      </c>
      <c r="G1452" s="30">
        <f>G1453+G1454+G1455+G1456+G1457</f>
        <v>0</v>
      </c>
    </row>
    <row r="1453" spans="1:7" s="1" customFormat="1" ht="12.75">
      <c r="A1453" s="28"/>
      <c r="B1453" s="31">
        <v>2011</v>
      </c>
      <c r="C1453" s="30">
        <f>D1453+E1453+F1453+G1453</f>
        <v>300</v>
      </c>
      <c r="D1453" s="30"/>
      <c r="E1453" s="30"/>
      <c r="F1453" s="30">
        <v>300</v>
      </c>
      <c r="G1453" s="30"/>
    </row>
    <row r="1454" spans="1:7" s="1" customFormat="1" ht="12.75">
      <c r="A1454" s="28"/>
      <c r="B1454" s="31">
        <v>2012</v>
      </c>
      <c r="C1454" s="30">
        <f>D1454+E1454+F1454+G1454</f>
        <v>316</v>
      </c>
      <c r="D1454" s="30"/>
      <c r="E1454" s="30"/>
      <c r="F1454" s="30">
        <v>316</v>
      </c>
      <c r="G1454" s="30"/>
    </row>
    <row r="1455" spans="1:7" s="1" customFormat="1" ht="12.75">
      <c r="A1455" s="28"/>
      <c r="B1455" s="31">
        <v>2013</v>
      </c>
      <c r="C1455" s="30">
        <f>D1455+E1455+F1455+G1455</f>
        <v>333</v>
      </c>
      <c r="D1455" s="30"/>
      <c r="E1455" s="30"/>
      <c r="F1455" s="30">
        <v>333</v>
      </c>
      <c r="G1455" s="30"/>
    </row>
    <row r="1456" spans="1:7" s="1" customFormat="1" ht="12.75">
      <c r="A1456" s="28"/>
      <c r="B1456" s="31">
        <v>2014</v>
      </c>
      <c r="C1456" s="30">
        <f>D1456+E1456+F1456+G1456</f>
        <v>350</v>
      </c>
      <c r="D1456" s="30"/>
      <c r="E1456" s="30"/>
      <c r="F1456" s="30">
        <v>350</v>
      </c>
      <c r="G1456" s="30"/>
    </row>
    <row r="1457" spans="1:7" s="1" customFormat="1" ht="12.75">
      <c r="A1457" s="28"/>
      <c r="B1457" s="31">
        <v>2015</v>
      </c>
      <c r="C1457" s="30">
        <f>D1457+E1457+F1457+G1457</f>
        <v>368</v>
      </c>
      <c r="D1457" s="30"/>
      <c r="E1457" s="30"/>
      <c r="F1457" s="30">
        <v>368</v>
      </c>
      <c r="G1457" s="30"/>
    </row>
    <row r="1458" spans="1:7" s="2" customFormat="1" ht="51">
      <c r="A1458" s="13">
        <v>10</v>
      </c>
      <c r="B1458" s="11" t="s">
        <v>719</v>
      </c>
      <c r="C1458" s="8">
        <f>SUM(D1458:G1458)</f>
        <v>536.70000000000005</v>
      </c>
      <c r="D1458" s="8">
        <f t="shared" ref="D1458:F1458" si="161">SUM(D1459:D1463)</f>
        <v>0</v>
      </c>
      <c r="E1458" s="8">
        <f t="shared" si="161"/>
        <v>382.7</v>
      </c>
      <c r="F1458" s="8">
        <f t="shared" si="161"/>
        <v>154</v>
      </c>
      <c r="G1458" s="8">
        <f>SUM(G1459:G1463)</f>
        <v>0</v>
      </c>
    </row>
    <row r="1459" spans="1:7" s="1" customFormat="1" ht="12.75">
      <c r="A1459" s="12"/>
      <c r="B1459" s="10">
        <v>2011</v>
      </c>
      <c r="C1459" s="8">
        <f t="shared" ref="C1459:C1463" si="162">SUM(D1459:G1459)</f>
        <v>518.70000000000005</v>
      </c>
      <c r="D1459" s="8"/>
      <c r="E1459" s="8">
        <f t="shared" ref="E1459:F1460" si="163">E1465+E1471</f>
        <v>382.7</v>
      </c>
      <c r="F1459" s="8">
        <f t="shared" si="163"/>
        <v>136</v>
      </c>
      <c r="G1459" s="8"/>
    </row>
    <row r="1460" spans="1:7" s="1" customFormat="1" ht="12.75">
      <c r="A1460" s="12"/>
      <c r="B1460" s="10">
        <v>2012</v>
      </c>
      <c r="C1460" s="8">
        <f t="shared" si="162"/>
        <v>18</v>
      </c>
      <c r="D1460" s="8"/>
      <c r="E1460" s="8"/>
      <c r="F1460" s="8">
        <f t="shared" si="163"/>
        <v>18</v>
      </c>
      <c r="G1460" s="8"/>
    </row>
    <row r="1461" spans="1:7" s="1" customFormat="1" ht="12.75">
      <c r="A1461" s="12"/>
      <c r="B1461" s="10">
        <v>2013</v>
      </c>
      <c r="C1461" s="8">
        <f t="shared" si="162"/>
        <v>0</v>
      </c>
      <c r="D1461" s="8"/>
      <c r="E1461" s="8"/>
      <c r="F1461" s="8"/>
      <c r="G1461" s="8"/>
    </row>
    <row r="1462" spans="1:7" s="1" customFormat="1" ht="12.75">
      <c r="A1462" s="12"/>
      <c r="B1462" s="10">
        <v>2014</v>
      </c>
      <c r="C1462" s="8">
        <f t="shared" si="162"/>
        <v>0</v>
      </c>
      <c r="D1462" s="8"/>
      <c r="E1462" s="8"/>
      <c r="F1462" s="8"/>
      <c r="G1462" s="8"/>
    </row>
    <row r="1463" spans="1:7" s="1" customFormat="1" ht="12.75">
      <c r="A1463" s="12"/>
      <c r="B1463" s="10">
        <v>2015</v>
      </c>
      <c r="C1463" s="8">
        <f t="shared" si="162"/>
        <v>0</v>
      </c>
      <c r="D1463" s="8"/>
      <c r="E1463" s="8"/>
      <c r="F1463" s="8"/>
      <c r="G1463" s="8"/>
    </row>
    <row r="1464" spans="1:7" s="1" customFormat="1" ht="51">
      <c r="A1464" s="28">
        <v>10.1</v>
      </c>
      <c r="B1464" s="29" t="s">
        <v>647</v>
      </c>
      <c r="C1464" s="30">
        <f>C1465+C1466+C1467+C1468+C1469</f>
        <v>502.7</v>
      </c>
      <c r="D1464" s="30">
        <f>D1465+D1466+D1467+D1468+D1469</f>
        <v>0</v>
      </c>
      <c r="E1464" s="30">
        <f>E1465+E1466+E1467+E1468+E1469</f>
        <v>382.7</v>
      </c>
      <c r="F1464" s="30">
        <f>F1465+F1466+F1467+F1468+F1469</f>
        <v>120</v>
      </c>
      <c r="G1464" s="30">
        <f>G1465+G1466+G1467+G1468+G1469</f>
        <v>0</v>
      </c>
    </row>
    <row r="1465" spans="1:7" s="1" customFormat="1" ht="12.75">
      <c r="A1465" s="28"/>
      <c r="B1465" s="31">
        <v>2011</v>
      </c>
      <c r="C1465" s="30">
        <f>D1465+E1465+F1465+G1465</f>
        <v>502.7</v>
      </c>
      <c r="D1465" s="30"/>
      <c r="E1465" s="30" t="s">
        <v>648</v>
      </c>
      <c r="F1465" s="30">
        <v>120</v>
      </c>
      <c r="G1465" s="30"/>
    </row>
    <row r="1466" spans="1:7" s="1" customFormat="1" ht="12.75">
      <c r="A1466" s="28"/>
      <c r="B1466" s="31">
        <v>2012</v>
      </c>
      <c r="C1466" s="30">
        <f>D1466+E1466+F1466+G1466</f>
        <v>0</v>
      </c>
      <c r="D1466" s="30"/>
      <c r="E1466" s="30"/>
      <c r="F1466" s="30"/>
      <c r="G1466" s="30"/>
    </row>
    <row r="1467" spans="1:7" s="1" customFormat="1" ht="12.75">
      <c r="A1467" s="28"/>
      <c r="B1467" s="31">
        <v>2013</v>
      </c>
      <c r="C1467" s="30">
        <f>D1467+E1467+F1467+G1467</f>
        <v>0</v>
      </c>
      <c r="D1467" s="30"/>
      <c r="E1467" s="30"/>
      <c r="F1467" s="30"/>
      <c r="G1467" s="30"/>
    </row>
    <row r="1468" spans="1:7" s="1" customFormat="1" ht="12.75">
      <c r="A1468" s="28"/>
      <c r="B1468" s="31">
        <v>2014</v>
      </c>
      <c r="C1468" s="30">
        <f>D1468+E1468+F1468+G1468</f>
        <v>0</v>
      </c>
      <c r="D1468" s="30"/>
      <c r="E1468" s="30"/>
      <c r="F1468" s="30"/>
      <c r="G1468" s="30"/>
    </row>
    <row r="1469" spans="1:7" s="1" customFormat="1" ht="12.75">
      <c r="A1469" s="28"/>
      <c r="B1469" s="31">
        <v>2015</v>
      </c>
      <c r="C1469" s="30">
        <f>D1469+E1469+F1469+G1469</f>
        <v>0</v>
      </c>
      <c r="D1469" s="30"/>
      <c r="E1469" s="30"/>
      <c r="F1469" s="30"/>
      <c r="G1469" s="30"/>
    </row>
    <row r="1470" spans="1:7" s="1" customFormat="1" ht="63.75">
      <c r="A1470" s="28">
        <v>10.199999999999999</v>
      </c>
      <c r="B1470" s="29" t="s">
        <v>649</v>
      </c>
      <c r="C1470" s="30">
        <f>C1471+C1472+C1473+C1474+C1475</f>
        <v>34</v>
      </c>
      <c r="D1470" s="30">
        <f>D1471+D1472+D1473+D1474+D1475</f>
        <v>0</v>
      </c>
      <c r="E1470" s="30">
        <f>E1471+E1472+E1473+E1474+E1475</f>
        <v>0</v>
      </c>
      <c r="F1470" s="30">
        <f>F1471+F1472+F1473+F1474+F1475</f>
        <v>34</v>
      </c>
      <c r="G1470" s="30">
        <f>G1471+G1472+G1473+G1474+G1475</f>
        <v>0</v>
      </c>
    </row>
    <row r="1471" spans="1:7" s="1" customFormat="1" ht="12.75">
      <c r="A1471" s="28"/>
      <c r="B1471" s="31">
        <v>2011</v>
      </c>
      <c r="C1471" s="30">
        <f>D1471+E1471+F1471+G1471</f>
        <v>16</v>
      </c>
      <c r="D1471" s="30"/>
      <c r="E1471" s="30"/>
      <c r="F1471" s="30">
        <v>16</v>
      </c>
      <c r="G1471" s="30"/>
    </row>
    <row r="1472" spans="1:7" s="1" customFormat="1" ht="12.75">
      <c r="A1472" s="28"/>
      <c r="B1472" s="31">
        <v>2012</v>
      </c>
      <c r="C1472" s="30">
        <f>D1472+E1472+F1472+G1472</f>
        <v>18</v>
      </c>
      <c r="D1472" s="30"/>
      <c r="E1472" s="30"/>
      <c r="F1472" s="30">
        <v>18</v>
      </c>
      <c r="G1472" s="30"/>
    </row>
    <row r="1473" spans="1:7" s="1" customFormat="1" ht="12.75">
      <c r="A1473" s="28"/>
      <c r="B1473" s="31">
        <v>2013</v>
      </c>
      <c r="C1473" s="30">
        <f>D1473+E1473+F1473+G1473</f>
        <v>0</v>
      </c>
      <c r="D1473" s="30"/>
      <c r="E1473" s="30"/>
      <c r="F1473" s="30"/>
      <c r="G1473" s="30"/>
    </row>
    <row r="1474" spans="1:7" s="1" customFormat="1" ht="12.75">
      <c r="A1474" s="28"/>
      <c r="B1474" s="31">
        <v>2014</v>
      </c>
      <c r="C1474" s="30">
        <f>D1474+E1474+F1474+G1474</f>
        <v>0</v>
      </c>
      <c r="D1474" s="30"/>
      <c r="E1474" s="30"/>
      <c r="F1474" s="30"/>
      <c r="G1474" s="30"/>
    </row>
    <row r="1475" spans="1:7" s="1" customFormat="1" ht="12.75">
      <c r="A1475" s="28"/>
      <c r="B1475" s="31">
        <v>2015</v>
      </c>
      <c r="C1475" s="30">
        <f>D1475+E1475+F1475+G1475</f>
        <v>0</v>
      </c>
      <c r="D1475" s="30"/>
      <c r="E1475" s="30"/>
      <c r="F1475" s="30"/>
      <c r="G1475" s="30"/>
    </row>
    <row r="1476" spans="1:7" s="2" customFormat="1" ht="38.25">
      <c r="A1476" s="13">
        <v>11</v>
      </c>
      <c r="B1476" s="11" t="s">
        <v>720</v>
      </c>
      <c r="C1476" s="8">
        <f>SUM(D1476:G1476)</f>
        <v>97500</v>
      </c>
      <c r="D1476" s="8">
        <f t="shared" ref="D1476:F1476" si="164">SUM(D1477:D1481)</f>
        <v>0</v>
      </c>
      <c r="E1476" s="8">
        <f t="shared" si="164"/>
        <v>0</v>
      </c>
      <c r="F1476" s="8">
        <f t="shared" si="164"/>
        <v>0</v>
      </c>
      <c r="G1476" s="8">
        <f>SUM(G1477:G1481)</f>
        <v>97500</v>
      </c>
    </row>
    <row r="1477" spans="1:7" s="1" customFormat="1" ht="12.75">
      <c r="A1477" s="12"/>
      <c r="B1477" s="10">
        <v>2011</v>
      </c>
      <c r="C1477" s="8">
        <f t="shared" ref="C1477:C1481" si="165">SUM(D1477:G1477)</f>
        <v>20300</v>
      </c>
      <c r="D1477" s="8"/>
      <c r="E1477" s="8"/>
      <c r="F1477" s="8"/>
      <c r="G1477" s="8">
        <f>G1483+G1489+G1495+G1501+G1507</f>
        <v>20300</v>
      </c>
    </row>
    <row r="1478" spans="1:7" s="1" customFormat="1" ht="12.75">
      <c r="A1478" s="12"/>
      <c r="B1478" s="10">
        <v>2012</v>
      </c>
      <c r="C1478" s="8">
        <f t="shared" si="165"/>
        <v>49200</v>
      </c>
      <c r="D1478" s="8"/>
      <c r="E1478" s="8"/>
      <c r="F1478" s="8"/>
      <c r="G1478" s="8">
        <f t="shared" ref="G1478:G1481" si="166">G1484+G1490+G1496+G1502+G1508</f>
        <v>49200</v>
      </c>
    </row>
    <row r="1479" spans="1:7" s="1" customFormat="1" ht="12.75">
      <c r="A1479" s="12"/>
      <c r="B1479" s="10">
        <v>2013</v>
      </c>
      <c r="C1479" s="8">
        <f t="shared" si="165"/>
        <v>18000</v>
      </c>
      <c r="D1479" s="8"/>
      <c r="E1479" s="8"/>
      <c r="F1479" s="8"/>
      <c r="G1479" s="8">
        <f t="shared" si="166"/>
        <v>18000</v>
      </c>
    </row>
    <row r="1480" spans="1:7" s="1" customFormat="1" ht="12.75">
      <c r="A1480" s="12"/>
      <c r="B1480" s="10">
        <v>2014</v>
      </c>
      <c r="C1480" s="8">
        <f t="shared" si="165"/>
        <v>7000</v>
      </c>
      <c r="D1480" s="8"/>
      <c r="E1480" s="8"/>
      <c r="F1480" s="8"/>
      <c r="G1480" s="8">
        <f t="shared" si="166"/>
        <v>7000</v>
      </c>
    </row>
    <row r="1481" spans="1:7" s="1" customFormat="1" ht="12.75">
      <c r="A1481" s="12"/>
      <c r="B1481" s="10">
        <v>2015</v>
      </c>
      <c r="C1481" s="8">
        <f t="shared" si="165"/>
        <v>3000</v>
      </c>
      <c r="D1481" s="8"/>
      <c r="E1481" s="8"/>
      <c r="F1481" s="8"/>
      <c r="G1481" s="8">
        <f t="shared" si="166"/>
        <v>3000</v>
      </c>
    </row>
    <row r="1482" spans="1:7" s="1" customFormat="1" ht="76.5">
      <c r="A1482" s="28">
        <v>11.1</v>
      </c>
      <c r="B1482" s="29" t="s">
        <v>650</v>
      </c>
      <c r="C1482" s="30">
        <f>C1483+C1484+C1485+C1486+C1487</f>
        <v>50000</v>
      </c>
      <c r="D1482" s="30">
        <f>D1483+D1484+D1485+D1486+D1487</f>
        <v>0</v>
      </c>
      <c r="E1482" s="30">
        <f>E1483+E1484+E1485+E1486+E1487</f>
        <v>0</v>
      </c>
      <c r="F1482" s="30">
        <f>F1483+F1484+F1485+F1486+F1487</f>
        <v>0</v>
      </c>
      <c r="G1482" s="30">
        <f>G1483+G1484+G1485+G1486+G1487</f>
        <v>50000</v>
      </c>
    </row>
    <row r="1483" spans="1:7" s="1" customFormat="1" ht="12.75">
      <c r="A1483" s="28"/>
      <c r="B1483" s="31">
        <v>2011</v>
      </c>
      <c r="C1483" s="30">
        <f>D1483+E1483+F1483+G1483</f>
        <v>7000</v>
      </c>
      <c r="D1483" s="30"/>
      <c r="E1483" s="30"/>
      <c r="F1483" s="30"/>
      <c r="G1483" s="30">
        <v>7000</v>
      </c>
    </row>
    <row r="1484" spans="1:7" s="1" customFormat="1" ht="12.75">
      <c r="A1484" s="28"/>
      <c r="B1484" s="31">
        <v>2012</v>
      </c>
      <c r="C1484" s="30">
        <f>D1484+E1484+F1484+G1484</f>
        <v>25000</v>
      </c>
      <c r="D1484" s="30"/>
      <c r="E1484" s="30"/>
      <c r="F1484" s="30"/>
      <c r="G1484" s="30">
        <v>25000</v>
      </c>
    </row>
    <row r="1485" spans="1:7" s="1" customFormat="1" ht="12.75">
      <c r="A1485" s="28"/>
      <c r="B1485" s="31">
        <v>2013</v>
      </c>
      <c r="C1485" s="30">
        <f>D1485+E1485+F1485+G1485</f>
        <v>10000</v>
      </c>
      <c r="D1485" s="30"/>
      <c r="E1485" s="30"/>
      <c r="F1485" s="30"/>
      <c r="G1485" s="30">
        <v>10000</v>
      </c>
    </row>
    <row r="1486" spans="1:7" s="1" customFormat="1" ht="12.75">
      <c r="A1486" s="28"/>
      <c r="B1486" s="31">
        <v>2014</v>
      </c>
      <c r="C1486" s="30">
        <f>D1486+E1486+F1486+G1486</f>
        <v>5000</v>
      </c>
      <c r="D1486" s="30"/>
      <c r="E1486" s="30"/>
      <c r="F1486" s="30"/>
      <c r="G1486" s="30">
        <v>5000</v>
      </c>
    </row>
    <row r="1487" spans="1:7" s="1" customFormat="1" ht="12.75">
      <c r="A1487" s="28"/>
      <c r="B1487" s="31">
        <v>2015</v>
      </c>
      <c r="C1487" s="30">
        <f>D1487+E1487+F1487+G1487</f>
        <v>3000</v>
      </c>
      <c r="D1487" s="30"/>
      <c r="E1487" s="30"/>
      <c r="F1487" s="30"/>
      <c r="G1487" s="30">
        <v>3000</v>
      </c>
    </row>
    <row r="1488" spans="1:7" s="1" customFormat="1" ht="63.75">
      <c r="A1488" s="28">
        <v>11.2</v>
      </c>
      <c r="B1488" s="29" t="s">
        <v>651</v>
      </c>
      <c r="C1488" s="30">
        <f>C1489+C1490+C1491+C1492+C1493</f>
        <v>2000</v>
      </c>
      <c r="D1488" s="30">
        <f>D1489+D1490+D1491+D1492+D1493</f>
        <v>0</v>
      </c>
      <c r="E1488" s="30">
        <f>E1489+E1490+E1491+E1492+E1493</f>
        <v>0</v>
      </c>
      <c r="F1488" s="30">
        <f>F1489+F1490+F1491+F1492+F1493</f>
        <v>0</v>
      </c>
      <c r="G1488" s="30">
        <f>G1489+G1490+G1491+G1492+G1493</f>
        <v>2000</v>
      </c>
    </row>
    <row r="1489" spans="1:7" s="1" customFormat="1" ht="12.75">
      <c r="A1489" s="28"/>
      <c r="B1489" s="31">
        <v>2011</v>
      </c>
      <c r="C1489" s="30">
        <f>D1489+E1489+F1489+G1489</f>
        <v>1000</v>
      </c>
      <c r="D1489" s="30"/>
      <c r="E1489" s="30"/>
      <c r="F1489" s="30"/>
      <c r="G1489" s="30">
        <v>1000</v>
      </c>
    </row>
    <row r="1490" spans="1:7" s="1" customFormat="1" ht="12.75">
      <c r="A1490" s="28"/>
      <c r="B1490" s="31">
        <v>2012</v>
      </c>
      <c r="C1490" s="30">
        <f>D1490+E1490+F1490+G1490</f>
        <v>1000</v>
      </c>
      <c r="D1490" s="30"/>
      <c r="E1490" s="30"/>
      <c r="F1490" s="30"/>
      <c r="G1490" s="30">
        <v>1000</v>
      </c>
    </row>
    <row r="1491" spans="1:7" s="1" customFormat="1" ht="12.75">
      <c r="A1491" s="28"/>
      <c r="B1491" s="31">
        <v>2013</v>
      </c>
      <c r="C1491" s="30">
        <f>D1491+E1491+F1491+G1491</f>
        <v>0</v>
      </c>
      <c r="D1491" s="30"/>
      <c r="E1491" s="30"/>
      <c r="F1491" s="30"/>
      <c r="G1491" s="30"/>
    </row>
    <row r="1492" spans="1:7" s="1" customFormat="1" ht="12.75">
      <c r="A1492" s="28"/>
      <c r="B1492" s="31">
        <v>2014</v>
      </c>
      <c r="C1492" s="30">
        <f>D1492+E1492+F1492+G1492</f>
        <v>0</v>
      </c>
      <c r="D1492" s="30"/>
      <c r="E1492" s="30"/>
      <c r="F1492" s="30"/>
      <c r="G1492" s="30"/>
    </row>
    <row r="1493" spans="1:7" s="1" customFormat="1" ht="12.75">
      <c r="A1493" s="28"/>
      <c r="B1493" s="31">
        <v>2015</v>
      </c>
      <c r="C1493" s="30">
        <f>D1493+E1493+F1493+G1493</f>
        <v>0</v>
      </c>
      <c r="D1493" s="30"/>
      <c r="E1493" s="30"/>
      <c r="F1493" s="30"/>
      <c r="G1493" s="30"/>
    </row>
    <row r="1494" spans="1:7" s="1" customFormat="1" ht="76.5">
      <c r="A1494" s="28">
        <v>11.3</v>
      </c>
      <c r="B1494" s="29" t="s">
        <v>652</v>
      </c>
      <c r="C1494" s="30">
        <f>C1495+C1496+C1497+C1498+C1499</f>
        <v>25000</v>
      </c>
      <c r="D1494" s="30">
        <f>D1495+D1496+D1497+D1498+D1499</f>
        <v>0</v>
      </c>
      <c r="E1494" s="30">
        <f>E1495+E1496+E1497+E1498+E1499</f>
        <v>0</v>
      </c>
      <c r="F1494" s="30">
        <f>F1495+F1496+F1497+F1498+F1499</f>
        <v>0</v>
      </c>
      <c r="G1494" s="30">
        <f>G1495+G1496+G1497+G1498+G1499</f>
        <v>25000</v>
      </c>
    </row>
    <row r="1495" spans="1:7" s="1" customFormat="1" ht="12.75">
      <c r="A1495" s="28"/>
      <c r="B1495" s="31">
        <v>2011</v>
      </c>
      <c r="C1495" s="30">
        <f>D1495+E1495+F1495+G1495</f>
        <v>10000</v>
      </c>
      <c r="D1495" s="30"/>
      <c r="E1495" s="30"/>
      <c r="F1495" s="30"/>
      <c r="G1495" s="30">
        <v>10000</v>
      </c>
    </row>
    <row r="1496" spans="1:7" s="1" customFormat="1" ht="12.75">
      <c r="A1496" s="28"/>
      <c r="B1496" s="31">
        <v>2012</v>
      </c>
      <c r="C1496" s="30">
        <f>D1496+E1496+F1496+G1496</f>
        <v>15000</v>
      </c>
      <c r="D1496" s="30"/>
      <c r="E1496" s="30"/>
      <c r="F1496" s="30"/>
      <c r="G1496" s="30">
        <v>15000</v>
      </c>
    </row>
    <row r="1497" spans="1:7" s="1" customFormat="1" ht="12.75">
      <c r="A1497" s="28"/>
      <c r="B1497" s="31">
        <v>2013</v>
      </c>
      <c r="C1497" s="30">
        <f>D1497+E1497+F1497+G1497</f>
        <v>0</v>
      </c>
      <c r="D1497" s="30"/>
      <c r="E1497" s="30"/>
      <c r="F1497" s="30"/>
      <c r="G1497" s="30"/>
    </row>
    <row r="1498" spans="1:7" s="1" customFormat="1" ht="12.75">
      <c r="A1498" s="28"/>
      <c r="B1498" s="31">
        <v>2014</v>
      </c>
      <c r="C1498" s="30">
        <f>D1498+E1498+F1498+G1498</f>
        <v>0</v>
      </c>
      <c r="D1498" s="30"/>
      <c r="E1498" s="30"/>
      <c r="F1498" s="30"/>
      <c r="G1498" s="30"/>
    </row>
    <row r="1499" spans="1:7" s="1" customFormat="1" ht="12.75">
      <c r="A1499" s="28"/>
      <c r="B1499" s="31">
        <v>2015</v>
      </c>
      <c r="C1499" s="30">
        <f>D1499+E1499+F1499+G1499</f>
        <v>0</v>
      </c>
      <c r="D1499" s="30"/>
      <c r="E1499" s="30"/>
      <c r="F1499" s="30"/>
      <c r="G1499" s="30"/>
    </row>
    <row r="1500" spans="1:7" s="1" customFormat="1" ht="63.75">
      <c r="A1500" s="28">
        <v>11.4</v>
      </c>
      <c r="B1500" s="29" t="s">
        <v>653</v>
      </c>
      <c r="C1500" s="30">
        <f>C1501+C1502+C1503+C1504+C1505</f>
        <v>20000</v>
      </c>
      <c r="D1500" s="30">
        <f>D1501+D1502+D1503+D1504+D1505</f>
        <v>0</v>
      </c>
      <c r="E1500" s="30">
        <f>E1501+E1502+E1503+E1504+E1505</f>
        <v>0</v>
      </c>
      <c r="F1500" s="30">
        <f>F1501+F1502+F1503+F1504+F1505</f>
        <v>0</v>
      </c>
      <c r="G1500" s="30">
        <f>G1501+G1502+G1503+G1504+G1505</f>
        <v>20000</v>
      </c>
    </row>
    <row r="1501" spans="1:7" s="1" customFormat="1" ht="12.75">
      <c r="A1501" s="28"/>
      <c r="B1501" s="31">
        <v>2011</v>
      </c>
      <c r="C1501" s="30">
        <f>D1501+E1501+F1501+G1501</f>
        <v>2000</v>
      </c>
      <c r="D1501" s="30"/>
      <c r="E1501" s="30"/>
      <c r="F1501" s="30"/>
      <c r="G1501" s="30">
        <v>2000</v>
      </c>
    </row>
    <row r="1502" spans="1:7" s="1" customFormat="1" ht="12.75">
      <c r="A1502" s="28"/>
      <c r="B1502" s="31">
        <v>2012</v>
      </c>
      <c r="C1502" s="30">
        <f>D1502+E1502+F1502+G1502</f>
        <v>8000</v>
      </c>
      <c r="D1502" s="30"/>
      <c r="E1502" s="30"/>
      <c r="F1502" s="30"/>
      <c r="G1502" s="30">
        <v>8000</v>
      </c>
    </row>
    <row r="1503" spans="1:7" s="1" customFormat="1" ht="12.75">
      <c r="A1503" s="28"/>
      <c r="B1503" s="31">
        <v>2013</v>
      </c>
      <c r="C1503" s="30">
        <f>D1503+E1503+F1503+G1503</f>
        <v>8000</v>
      </c>
      <c r="D1503" s="30"/>
      <c r="E1503" s="30"/>
      <c r="F1503" s="30"/>
      <c r="G1503" s="30">
        <v>8000</v>
      </c>
    </row>
    <row r="1504" spans="1:7" s="1" customFormat="1" ht="12.75">
      <c r="A1504" s="28"/>
      <c r="B1504" s="31">
        <v>2014</v>
      </c>
      <c r="C1504" s="30">
        <f>D1504+E1504+F1504+G1504</f>
        <v>2000</v>
      </c>
      <c r="D1504" s="30"/>
      <c r="E1504" s="30"/>
      <c r="F1504" s="30"/>
      <c r="G1504" s="30">
        <v>2000</v>
      </c>
    </row>
    <row r="1505" spans="1:7" s="1" customFormat="1" ht="12.75">
      <c r="A1505" s="28"/>
      <c r="B1505" s="31">
        <v>2015</v>
      </c>
      <c r="C1505" s="30">
        <f>D1505+E1505+F1505+G1505</f>
        <v>0</v>
      </c>
      <c r="D1505" s="30"/>
      <c r="E1505" s="30"/>
      <c r="F1505" s="30"/>
      <c r="G1505" s="30"/>
    </row>
    <row r="1506" spans="1:7" s="1" customFormat="1" ht="25.5">
      <c r="A1506" s="28">
        <v>11.5</v>
      </c>
      <c r="B1506" s="29" t="s">
        <v>654</v>
      </c>
      <c r="C1506" s="30">
        <f>C1507+C1508+C1509+C1510+C1511</f>
        <v>500</v>
      </c>
      <c r="D1506" s="30">
        <f>D1507+D1508+D1509+D1510+D1511</f>
        <v>0</v>
      </c>
      <c r="E1506" s="30">
        <f>E1507+E1508+E1509+E1510+E1511</f>
        <v>0</v>
      </c>
      <c r="F1506" s="30">
        <f>F1507+F1508+F1509+F1510+F1511</f>
        <v>0</v>
      </c>
      <c r="G1506" s="30">
        <f>G1507+G1508+G1509+G1510+G1511</f>
        <v>500</v>
      </c>
    </row>
    <row r="1507" spans="1:7" s="1" customFormat="1" ht="12.75">
      <c r="A1507" s="28"/>
      <c r="B1507" s="31">
        <v>2011</v>
      </c>
      <c r="C1507" s="30">
        <f>D1507+E1507+F1507+G1507</f>
        <v>300</v>
      </c>
      <c r="D1507" s="30"/>
      <c r="E1507" s="30"/>
      <c r="F1507" s="30"/>
      <c r="G1507" s="30">
        <v>300</v>
      </c>
    </row>
    <row r="1508" spans="1:7" s="1" customFormat="1" ht="12.75">
      <c r="A1508" s="28"/>
      <c r="B1508" s="31">
        <v>2012</v>
      </c>
      <c r="C1508" s="30">
        <f>D1508+E1508+F1508+G1508</f>
        <v>200</v>
      </c>
      <c r="D1508" s="30"/>
      <c r="E1508" s="30"/>
      <c r="F1508" s="30"/>
      <c r="G1508" s="30">
        <v>200</v>
      </c>
    </row>
    <row r="1509" spans="1:7" s="1" customFormat="1" ht="12.75">
      <c r="A1509" s="28"/>
      <c r="B1509" s="31">
        <v>2013</v>
      </c>
      <c r="C1509" s="30">
        <f>D1509+E1509+F1509+G1509</f>
        <v>0</v>
      </c>
      <c r="D1509" s="30"/>
      <c r="E1509" s="30"/>
      <c r="F1509" s="30"/>
      <c r="G1509" s="30"/>
    </row>
    <row r="1510" spans="1:7" s="1" customFormat="1" ht="12.75">
      <c r="A1510" s="28"/>
      <c r="B1510" s="31">
        <v>2014</v>
      </c>
      <c r="C1510" s="30">
        <f>D1510+E1510+F1510+G1510</f>
        <v>0</v>
      </c>
      <c r="D1510" s="30"/>
      <c r="E1510" s="30"/>
      <c r="F1510" s="30"/>
      <c r="G1510" s="30"/>
    </row>
    <row r="1511" spans="1:7" s="1" customFormat="1" ht="12.75">
      <c r="A1511" s="28"/>
      <c r="B1511" s="31">
        <v>2015</v>
      </c>
      <c r="C1511" s="30">
        <f>D1511+E1511+F1511+G1511</f>
        <v>0</v>
      </c>
      <c r="D1511" s="30"/>
      <c r="E1511" s="30"/>
      <c r="F1511" s="30"/>
      <c r="G1511" s="30"/>
    </row>
    <row r="1513" spans="1:7">
      <c r="A1513" s="14"/>
    </row>
    <row r="1514" spans="1:7">
      <c r="A1514" s="14"/>
    </row>
    <row r="1517" spans="1:7">
      <c r="A1517" s="17"/>
    </row>
  </sheetData>
  <mergeCells count="3">
    <mergeCell ref="A1:G1"/>
    <mergeCell ref="A2:G2"/>
    <mergeCell ref="C4:G4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24t044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Косова </dc:creator>
  <cp:lastModifiedBy>Косова </cp:lastModifiedBy>
  <cp:lastPrinted>2012-10-01T01:05:07Z</cp:lastPrinted>
  <dcterms:created xsi:type="dcterms:W3CDTF">2012-08-28T06:28:48Z</dcterms:created>
  <dcterms:modified xsi:type="dcterms:W3CDTF">2012-10-01T08:23:34Z</dcterms:modified>
</cp:coreProperties>
</file>